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<sst xmlns="http://schemas.openxmlformats.org/spreadsheetml/2006/main" count="1645" uniqueCount="405">
  <si>
    <t/>
  </si>
  <si>
    <t>高新区（新市区）人力资源和社会保障局拟拨付2023年度第三季度企业社会保险补贴公示花名册</t>
  </si>
  <si>
    <t>序号</t>
  </si>
  <si>
    <t>享受社会保险补贴单位名称</t>
  </si>
  <si>
    <t>享受社会保险补贴类型</t>
  </si>
  <si>
    <t>享受社会保险补贴金额</t>
  </si>
  <si>
    <t>乌鲁木齐一阳千禾企业管理有限公司</t>
  </si>
  <si>
    <t>三类企业养老保险社保补贴</t>
  </si>
  <si>
    <t>新疆中科优教信息科技有限公司</t>
  </si>
  <si>
    <t>新疆水利投资控股有限公司</t>
  </si>
  <si>
    <t>企业招用高校毕业生社会保险补贴（单位）</t>
  </si>
  <si>
    <t>乌鲁木齐新宜精诚商贸有限责任公司</t>
  </si>
  <si>
    <t>有组织转移就业人员社保补贴</t>
  </si>
  <si>
    <t>新疆锦庭房地产开发有限公司</t>
  </si>
  <si>
    <t>用人单位招用新疆籍员工基本养老补贴</t>
  </si>
  <si>
    <t>新疆亿驰电气科技有限公司</t>
  </si>
  <si>
    <t>乌鲁木齐汇通宏业贸易有限公司</t>
  </si>
  <si>
    <t>企业吸纳就业困难人员社会保险补贴</t>
  </si>
  <si>
    <t>新疆传力电气科技有限公司</t>
  </si>
  <si>
    <t>乌鲁木齐万山良品电子科技有限公司</t>
  </si>
  <si>
    <t>新疆普瑞赛新医学检验所（有限公司）</t>
  </si>
  <si>
    <t>新疆华孚棉业集团有限公司</t>
  </si>
  <si>
    <t>乌鲁木齐鑫泰裕荣燃气有限公司</t>
  </si>
  <si>
    <t>企业招用非新疆籍员工社保补贴</t>
  </si>
  <si>
    <t>乌鲁木齐普天圣源清洁服务有限公司</t>
  </si>
  <si>
    <t>新疆金胜天达商贸有限公司</t>
  </si>
  <si>
    <t>新疆凯红新世纪建筑装饰工程有限公司</t>
  </si>
  <si>
    <t>新疆新特晶体硅高科技有限公司</t>
  </si>
  <si>
    <t>新疆鼎顺金昌企业管理咨询有限公司</t>
  </si>
  <si>
    <t>新疆中科智能建筑工程有限公司</t>
  </si>
  <si>
    <t>新疆熊猫秘书企业管理有限公司</t>
  </si>
  <si>
    <t>新疆玉人杰人力资源有限公司</t>
  </si>
  <si>
    <t>新疆德广众合质检技术服务有限公司</t>
  </si>
  <si>
    <t>新疆棉花交易市场有限责任公司</t>
  </si>
  <si>
    <t>新疆金石大账房信息技术服务有限公司</t>
  </si>
  <si>
    <t>新疆斯诺林科国际货运代理有限公司</t>
  </si>
  <si>
    <t>乌鲁木齐京环新锐环境服务有限公司第一分公司</t>
  </si>
  <si>
    <t>乌鲁木齐京环天泽环保科技有限公司</t>
  </si>
  <si>
    <t>乌鲁木齐昊广天翔建筑安装劳务有限公司</t>
  </si>
  <si>
    <t>新疆东辰龙峰智能科技有限公司</t>
  </si>
  <si>
    <t>新疆叶尔羌生物科技有限公司</t>
  </si>
  <si>
    <t>新疆智联普惠信息科技有限公司</t>
  </si>
  <si>
    <t>乌鲁木齐法克尼亚物业管理服务有限公司</t>
  </si>
  <si>
    <t>乌鲁木齐市新华兴汽车检测有限公司</t>
  </si>
  <si>
    <t>乌鲁木齐千友创梦信息科技有限公司</t>
  </si>
  <si>
    <t>新疆天恩恒晟商贸有限公司</t>
  </si>
  <si>
    <t>新疆海吉佳达商贸有限公司</t>
  </si>
  <si>
    <t>厦门伍易信息科技有限公司新疆分公司</t>
  </si>
  <si>
    <t>乌鲁木齐帕戈郎商贸有限公司</t>
  </si>
  <si>
    <t>新疆亿家舒康医疗器械有限公司</t>
  </si>
  <si>
    <t>新疆新达广和环保科技有限公司</t>
  </si>
  <si>
    <t>乌鲁木齐丝路黄金投资有限公司</t>
  </si>
  <si>
    <t>乌鲁木齐姜山多椒商贸有限公司</t>
  </si>
  <si>
    <t>新疆学之科技有限公司</t>
  </si>
  <si>
    <t>新疆智康创联信息科技有限公司</t>
  </si>
  <si>
    <t>新疆鼎悦保安服务有限公司</t>
  </si>
  <si>
    <t>新疆海虹鼎力机械安装有限公司</t>
  </si>
  <si>
    <t>新疆聚鑫鼎辉电子科技有限公司</t>
  </si>
  <si>
    <t>乌鲁木齐市鑫迪嘉人才服务有限公司</t>
  </si>
  <si>
    <t>新疆危废管家环保工程有限公司</t>
  </si>
  <si>
    <t>新疆车行天下汽车租赁有限公司</t>
  </si>
  <si>
    <t>乌鲁木齐银穗绿洲财务服务有限公司</t>
  </si>
  <si>
    <t>新疆马帮汇餐饮管理有限公司</t>
  </si>
  <si>
    <t>新疆康达堂医药有限公司</t>
  </si>
  <si>
    <t>乌鲁木齐泽创财税管理有限公司</t>
  </si>
  <si>
    <t>新疆国奥宝盈汽车销售服务有限公司</t>
  </si>
  <si>
    <t>新疆聚合天成信息技术服务有限公司</t>
  </si>
  <si>
    <t>新疆精细算财务代理有限公司</t>
  </si>
  <si>
    <t>乌鲁木齐慧恩财务咨询有限公司</t>
  </si>
  <si>
    <t>深圳德蓝生态环境有限公司新疆分公司</t>
  </si>
  <si>
    <t>亚太（集团）会计师事务所（特殊普通合伙）新疆分所</t>
  </si>
  <si>
    <t>新疆新九物流有限公司</t>
  </si>
  <si>
    <t>新疆燃客网络科技有限公司</t>
  </si>
  <si>
    <t>新疆丰达凯来石油化工有限公司</t>
  </si>
  <si>
    <t>新疆华联重工工程机械有限公司</t>
  </si>
  <si>
    <t>新疆中安伟业工程机械有限公司</t>
  </si>
  <si>
    <t>新疆夏贝尔食品有限公司</t>
  </si>
  <si>
    <t>新疆博轩浩翔信息技术有限公司</t>
  </si>
  <si>
    <t>乌鲁木齐米合谷食品科技有限公司</t>
  </si>
  <si>
    <t>新疆超群精算税务师事务所有限公司</t>
  </si>
  <si>
    <t>乌鲁木齐天鼎人力资源服务有限公司</t>
  </si>
  <si>
    <t>新疆金世康圆辐照技术有限公司</t>
  </si>
  <si>
    <t>乌鲁木齐启华企业管理服务有限公司</t>
  </si>
  <si>
    <t>新疆西部美田机械设备有限责任公司</t>
  </si>
  <si>
    <t>新疆誉辉瓷业装饰工程有限公司</t>
  </si>
  <si>
    <t>路上实业投资（集团）有限公司</t>
  </si>
  <si>
    <t>新疆怡鑫鸿业机械设备租赁有限公司</t>
  </si>
  <si>
    <t>乌鲁木齐缘来网络科技有限公司</t>
  </si>
  <si>
    <t>新疆沃美生态建设有限公司</t>
  </si>
  <si>
    <t>新疆旭恒昌信息科技有限公司</t>
  </si>
  <si>
    <t>新疆普弘建设工程有限公司</t>
  </si>
  <si>
    <t>新疆新铁人力资源开发有限公司</t>
  </si>
  <si>
    <t>新疆凯盾建设工程有限公司</t>
  </si>
  <si>
    <t>新疆亿本账财税咨询有限公司</t>
  </si>
  <si>
    <t>新疆金天山医疗器械有限公司</t>
  </si>
  <si>
    <t>新疆新兄弟副食品有限公司</t>
  </si>
  <si>
    <t>新疆华朋科技有限公司</t>
  </si>
  <si>
    <t>乌鲁木齐恒创畜牧科技有限公司</t>
  </si>
  <si>
    <t>新疆桃缘聚餐饮管理有限公司</t>
  </si>
  <si>
    <t>新疆福创客信息科技有限公司</t>
  </si>
  <si>
    <t>乌鲁木齐市笑好尚泓汽车销售有限公司</t>
  </si>
  <si>
    <t>新疆兰高流体控制系统有限公司</t>
  </si>
  <si>
    <t>新疆宏耐斯特检测科技有限公司</t>
  </si>
  <si>
    <t>新疆众嘉民安安保服务有限公司</t>
  </si>
  <si>
    <t>新疆中宸机械设备有限公司</t>
  </si>
  <si>
    <t>新疆胜华永信农业科技发展有限公司</t>
  </si>
  <si>
    <t>新疆智多鑫财务咨询有限公司</t>
  </si>
  <si>
    <t>新疆鳟贵鲜食科技有限公司</t>
  </si>
  <si>
    <t>新疆启航博达建筑劳务有限公司</t>
  </si>
  <si>
    <t>乌鲁木齐众森人力资源服务有限公司</t>
  </si>
  <si>
    <t>新疆成昌财税服务有限公司</t>
  </si>
  <si>
    <t>新疆优师帮文化科技有限公司</t>
  </si>
  <si>
    <t>新疆泰鑫顺诚建设工程有限公司</t>
  </si>
  <si>
    <t>新疆迎贝商贸有限公司</t>
  </si>
  <si>
    <t>新疆昆仑利剑安保服务有限公司</t>
  </si>
  <si>
    <t>新疆汇航源人力资源服务有限公司</t>
  </si>
  <si>
    <t>新疆可可贝文化发展有限公司</t>
  </si>
  <si>
    <t>新疆卓越同创电力科技有限公司</t>
  </si>
  <si>
    <t>新疆信创发展电子科技有限责任公司</t>
  </si>
  <si>
    <t>新疆信合智通生物科技股份有限公司</t>
  </si>
  <si>
    <t>乌鲁木齐优益家物业服务有限公司</t>
  </si>
  <si>
    <t>乌鲁木齐昊天翔业工程有限公司</t>
  </si>
  <si>
    <t>乌鲁木齐市福文同创教育培训有限公司</t>
  </si>
  <si>
    <t>新疆鑫驰能达供应链服务有限公司</t>
  </si>
  <si>
    <t>新疆贝诺家庭服务有限公司</t>
  </si>
  <si>
    <t>乌鲁木齐高洁城市环境绿化工程综合服务有限责任公司</t>
  </si>
  <si>
    <t>新疆名胜科技有限公司</t>
  </si>
  <si>
    <t>新疆智龙保安服务有限公司</t>
  </si>
  <si>
    <t>乌鲁木齐湘川御品餐饮管理有限公司</t>
  </si>
  <si>
    <t>新疆翼达信安科技有限公司</t>
  </si>
  <si>
    <t>新疆智丰广业人力资源管理有限公司</t>
  </si>
  <si>
    <t>新疆新时速财务管理有限公司</t>
  </si>
  <si>
    <t>新疆新启源教育科技有限公司</t>
  </si>
  <si>
    <t>新疆正利聚铭建筑劳务有限公司</t>
  </si>
  <si>
    <t>乌鲁木齐人间三月谷雨餐饮有限公司</t>
  </si>
  <si>
    <t>新疆赛道安环检测服务有限公司</t>
  </si>
  <si>
    <t>新疆正好网络科技有限公司</t>
  </si>
  <si>
    <t>新疆伍舟启创装饰设计有限公司</t>
  </si>
  <si>
    <t>新疆禾茂美业商贸有限公司</t>
  </si>
  <si>
    <t>新疆九疆企业服务集团有限公司</t>
  </si>
  <si>
    <t>新疆商易点知识产权服务有限公司</t>
  </si>
  <si>
    <t>新疆中衡计量测试有限公司</t>
  </si>
  <si>
    <t>乌鲁木齐星居房产经纪有限公司</t>
  </si>
  <si>
    <t>乌鲁木齐旭龙智能电子技术有限公司</t>
  </si>
  <si>
    <t>新疆拓才企业管理有限公司</t>
  </si>
  <si>
    <t>新疆交旅恒昌物业服务有限公司</t>
  </si>
  <si>
    <t>高新区（新市区）南二路白白叶叶化妆品销售店</t>
  </si>
  <si>
    <t>乌鲁木齐准噶尔物业服务有限公司</t>
  </si>
  <si>
    <t>新疆常春泰医药有限责任公司</t>
  </si>
  <si>
    <t>乌鲁木齐千瑞驰财务咨询有限公司</t>
  </si>
  <si>
    <t>新疆新恒久石油科技有限公司</t>
  </si>
  <si>
    <t>新疆快聘人力资源有限公司</t>
  </si>
  <si>
    <t>新疆陶品瓷尚商贸有限公司</t>
  </si>
  <si>
    <t>新疆红石榴信息科技有限公司</t>
  </si>
  <si>
    <t>新疆金豆豆家政服务有限责任公司</t>
  </si>
  <si>
    <t>家政服务企业社保补贴</t>
  </si>
  <si>
    <t>北京微卓科技股份有限公司新疆分公司</t>
  </si>
  <si>
    <t>新疆骏合项目管理有限公司</t>
  </si>
  <si>
    <t>新疆秀才人力资源服务有限公司</t>
  </si>
  <si>
    <t>新疆春秋文创科技股份有限公司</t>
  </si>
  <si>
    <t>新疆众之杰保安服务有限公司</t>
  </si>
  <si>
    <t>新疆真荣食品科技有限公司</t>
  </si>
  <si>
    <t>新疆鑫天顺豪商贸有限公司</t>
  </si>
  <si>
    <t>乌鲁木齐花园酒店管理有限公司</t>
  </si>
  <si>
    <t>乌鲁木齐新君联商贸有限公司</t>
  </si>
  <si>
    <t>新疆伯乐科技有限公司</t>
  </si>
  <si>
    <t>新疆仕途企业管理咨询有限公司</t>
  </si>
  <si>
    <t>新疆熙合佳航酒店管理有限公司</t>
  </si>
  <si>
    <t>新疆圣之鑫商贸有限公司</t>
  </si>
  <si>
    <t>新疆鑫奭万达商贸有限公司</t>
  </si>
  <si>
    <t>乌鲁木齐东润祥广告传媒有限公司</t>
  </si>
  <si>
    <t>新疆德垚建筑劳务有限公司</t>
  </si>
  <si>
    <t>新疆有点文化传媒有限公司</t>
  </si>
  <si>
    <t>新疆学大教育科技有限责任公司</t>
  </si>
  <si>
    <t>新疆崇晟企业管理有限公司</t>
  </si>
  <si>
    <t>乌鲁木齐小马聚力信息科技有限公司</t>
  </si>
  <si>
    <t>新疆柯维企业管理有限公司</t>
  </si>
  <si>
    <t>新疆科成兴达机电技术有限公司</t>
  </si>
  <si>
    <t>新疆国奥众盈汽车销售服务有限公司</t>
  </si>
  <si>
    <t>乌鲁木齐英拓职业技能培训学校有限责任公司</t>
  </si>
  <si>
    <t>乌鲁木齐骏腾瑞欣汽车销售有限公司</t>
  </si>
  <si>
    <t>奉公（新疆）法律咨询有限公司</t>
  </si>
  <si>
    <t>新疆泰鸿企业管理服务有限公司</t>
  </si>
  <si>
    <t>新疆新宏鑫建设工程有限公司</t>
  </si>
  <si>
    <t>新疆凯沃科技有限公司</t>
  </si>
  <si>
    <t>蓝禾（新疆）供应链管理有限公司</t>
  </si>
  <si>
    <t>新疆法之道法律咨询服务有限公司</t>
  </si>
  <si>
    <t>新疆瑞誉商贸有限公司</t>
  </si>
  <si>
    <t>新疆喜兔国际旅游服务有限公司</t>
  </si>
  <si>
    <t>乌鲁木齐天科紫金人力资源管理有限公司新市区第一分公司</t>
  </si>
  <si>
    <t>新疆元通至诚财务有限公司</t>
  </si>
  <si>
    <t>新疆昊昌泰盛企业管理有限公司昊美生活超市昊元分店</t>
  </si>
  <si>
    <t>新疆国燃新能源科技有限责任公司</t>
  </si>
  <si>
    <t>新疆美禾联商贸有限公司</t>
  </si>
  <si>
    <t>新疆优途企业管理有限公司</t>
  </si>
  <si>
    <t>乌鲁木齐卓企财务管理有限公司</t>
  </si>
  <si>
    <t>新疆阿丝曼文旅有限责任公司</t>
  </si>
  <si>
    <t>中昇（新疆）企业管理有限公司</t>
  </si>
  <si>
    <t>新疆弘昇文旅发展有限公司</t>
  </si>
  <si>
    <t>新疆天成企业管理服务有限公司</t>
  </si>
  <si>
    <t>新疆同德盛世新能源科技有限公司</t>
  </si>
  <si>
    <t>新疆可喜欢装饰建材有限公司</t>
  </si>
  <si>
    <t>新疆众盈装饰工程有限公司</t>
  </si>
  <si>
    <t>新疆中亚石油工程管理有限公司</t>
  </si>
  <si>
    <t>新疆金泓捷科技有限公司</t>
  </si>
  <si>
    <t>新疆乐瞳视力验配有限公司第一分公司</t>
  </si>
  <si>
    <t>新疆泉戈科技有限公司</t>
  </si>
  <si>
    <t>新疆简农食品有限公司</t>
  </si>
  <si>
    <t>新疆柒星信息科技有限公司</t>
  </si>
  <si>
    <t>新疆昊承口腔管理有限公司</t>
  </si>
  <si>
    <t>新疆伯约文长企业服务有限公司</t>
  </si>
  <si>
    <t>乌鲁木齐丹璐商业管理有限公司</t>
  </si>
  <si>
    <t>新疆昊元美美购物中心有限公司</t>
  </si>
  <si>
    <t>新疆范姐张妹家政服务有限公司</t>
  </si>
  <si>
    <t>新疆银朵兰药业股份有限公司</t>
  </si>
  <si>
    <t>国药集团新疆新特药业有限公司</t>
  </si>
  <si>
    <t>中建新疆建工土木工程有限公司</t>
  </si>
  <si>
    <t>中建新疆建工集团第一建筑工程有限公司</t>
  </si>
  <si>
    <t>中建新疆建工（集团）有限公司第四建筑分公司</t>
  </si>
  <si>
    <t>国药控股新疆新特参茸药业有限公司</t>
  </si>
  <si>
    <t>新疆众和股份有限公司</t>
  </si>
  <si>
    <t>怡利科技发展有限公司</t>
  </si>
  <si>
    <t>新疆统一企业食品有限公司</t>
  </si>
  <si>
    <t>新疆铁道勘察设计院有限公司</t>
  </si>
  <si>
    <t>新奇康药业股份有限公司</t>
  </si>
  <si>
    <t>新疆众人杰有限责任公司</t>
  </si>
  <si>
    <t>乌鲁木齐成业实业有限公司</t>
  </si>
  <si>
    <t>新疆汇新热力有限公司</t>
  </si>
  <si>
    <t>乌鲁木齐建业机械厂</t>
  </si>
  <si>
    <t>新疆西北星信息技术有限责任公司</t>
  </si>
  <si>
    <t>乌鲁木齐银穗财务事务所有限责任公司</t>
  </si>
  <si>
    <t>特变电工新疆新能源股份有限公司</t>
  </si>
  <si>
    <t>新疆鑫汇地质矿业有限责任公司</t>
  </si>
  <si>
    <t>中国南方航空股份有限公司新疆分公司</t>
  </si>
  <si>
    <t>乌鲁木齐鑫众联劳务派遣有限公司</t>
  </si>
  <si>
    <t>乌鲁木齐华佳成医药包装有限公司</t>
  </si>
  <si>
    <t>新疆亚中物流商务网络有限责任公司广汇美居物流园</t>
  </si>
  <si>
    <t>新疆中远信声光技术有限公司</t>
  </si>
  <si>
    <t>新疆联合环保工程有限责任公司</t>
  </si>
  <si>
    <t>新疆爱家超市集团有限公司</t>
  </si>
  <si>
    <t>新疆九州通医药有限公司</t>
  </si>
  <si>
    <t>海南航空控股股份有限公司新疆分公司</t>
  </si>
  <si>
    <t>新疆现代国际建筑工程有限公司</t>
  </si>
  <si>
    <t>新疆华通泰克游乐设备有限公司</t>
  </si>
  <si>
    <t>新疆阿米娜特色农业高科技开发有限公司</t>
  </si>
  <si>
    <t>新疆普济堂医药零售连锁有限公司</t>
  </si>
  <si>
    <t>乌鲁木齐爱之星服务有限公司</t>
  </si>
  <si>
    <t>德蓝水技术股份有限公司</t>
  </si>
  <si>
    <t>新疆华海信汽车销售有限公司</t>
  </si>
  <si>
    <t>阳光恒昌物业服务股份有限公司</t>
  </si>
  <si>
    <t>新疆蓝达安科信息工程有限公司</t>
  </si>
  <si>
    <t>乌鲁木齐城投城建资源开发有限公司</t>
  </si>
  <si>
    <t>乌鲁木齐易方得普电子信息有限公司</t>
  </si>
  <si>
    <t>新疆今宝汽车销售服务有限公司</t>
  </si>
  <si>
    <t>新疆银穗财税服务集团股份有限公司</t>
  </si>
  <si>
    <t>乌鲁木齐富迪信息技术有限公司</t>
  </si>
  <si>
    <t>乌鲁木齐市笑好汽车销售服务有限公司</t>
  </si>
  <si>
    <t>新疆华景物业服务有限公司</t>
  </si>
  <si>
    <t>新疆民之源人力资源服务有限公司</t>
  </si>
  <si>
    <t>新疆金波尔工贸有限责任公司</t>
  </si>
  <si>
    <t>新疆顺丰速运有限公司</t>
  </si>
  <si>
    <t>九囿建筑设计（集团）有限公司</t>
  </si>
  <si>
    <t>新疆旭纳永固钢结构有限公司</t>
  </si>
  <si>
    <t>新疆圣峰建筑勘察设计研究院有限公司</t>
  </si>
  <si>
    <t>新疆凯红五交化有限公司</t>
  </si>
  <si>
    <t>新特能源股份有限公司</t>
  </si>
  <si>
    <t>乌鲁木齐高新投资发展集团有限公司</t>
  </si>
  <si>
    <t>新疆天然勘测规划设计院有限公司</t>
  </si>
  <si>
    <t>新疆德胜宏业信息技术有限公司</t>
  </si>
  <si>
    <t>新疆天信市场管理有限公司</t>
  </si>
  <si>
    <t>新疆平安顺消防安全技术服务有限公司</t>
  </si>
  <si>
    <t>新疆高德节水环保有限公司</t>
  </si>
  <si>
    <t>新疆力拓信息技术有限公司</t>
  </si>
  <si>
    <t>新疆金潮科技发展有限公司</t>
  </si>
  <si>
    <t>新疆德鲁亚国际物流有限公司</t>
  </si>
  <si>
    <t>新疆工程建设项目管理有限公司</t>
  </si>
  <si>
    <t>乌鲁木齐市丹璐洗衣连锁股份有限公司</t>
  </si>
  <si>
    <t>新疆力坤信息技术有限公司</t>
  </si>
  <si>
    <t>乌鲁木齐鑫汇鑫化工有限责任公司</t>
  </si>
  <si>
    <t>天康生物股份有限公司</t>
  </si>
  <si>
    <t>新疆有色金属工业（集团）全鑫建设有限公司</t>
  </si>
  <si>
    <t>新疆上讯信息技术有限公司</t>
  </si>
  <si>
    <t>新疆广汇信邦房地产开发有限公司</t>
  </si>
  <si>
    <t>新疆三信投资（集团）有限公司</t>
  </si>
  <si>
    <t>新疆华域卓信科技股份有限公司</t>
  </si>
  <si>
    <t>乌鲁木齐盛世美德物业服务有限公司</t>
  </si>
  <si>
    <t>乌鲁木齐力达行机电设备有限公司</t>
  </si>
  <si>
    <t>新疆德源电力设备安装工程有限公司</t>
  </si>
  <si>
    <t>新疆宝骏汽车销售有限公司</t>
  </si>
  <si>
    <t>新疆帕戈郎食品有限公司</t>
  </si>
  <si>
    <t>中农集团控股股份有限公司新疆分公司</t>
  </si>
  <si>
    <t>乌鲁木齐佰利恒智能系统工程有限公司</t>
  </si>
  <si>
    <t>新疆亲努尔生物科技有限公司</t>
  </si>
  <si>
    <t>新疆环球国际酒店管理有限公司</t>
  </si>
  <si>
    <t>乌鲁木齐泰和食品有限公司</t>
  </si>
  <si>
    <t>新疆百疆图网络服务有限公司</t>
  </si>
  <si>
    <t>乌鲁木齐鸿海容天包装有限公司</t>
  </si>
  <si>
    <t>新疆天成鲁源电气工程有限公司</t>
  </si>
  <si>
    <t>新疆天畅路业建设有限公司</t>
  </si>
  <si>
    <t>成都万科物业服务有限公司乌鲁木齐分公司</t>
  </si>
  <si>
    <t>新疆华天工程建设股份有限公司</t>
  </si>
  <si>
    <t>尤尼泰（新疆）税务师事务所有限公司</t>
  </si>
  <si>
    <t>新疆御农果业有限责任公司</t>
  </si>
  <si>
    <t>西拓能源集团有限公司</t>
  </si>
  <si>
    <t>新疆汇嘉时代百货股份有限公司乌鲁木齐北京路购物中心</t>
  </si>
  <si>
    <t>新疆新网投资有限公司</t>
  </si>
  <si>
    <t>新疆泛亚班达国际物流有限公司</t>
  </si>
  <si>
    <t>新疆新路顺杰工程咨询有限公司</t>
  </si>
  <si>
    <t>新疆北方亿星科技有限公司</t>
  </si>
  <si>
    <t>新疆中岩恒泰爆破工程有限公司</t>
  </si>
  <si>
    <t>乌鲁木齐绿色纬度景观工程有限公司</t>
  </si>
  <si>
    <t>新疆金世康药业有限公司</t>
  </si>
  <si>
    <t>新疆汇神州企业服务有限公司</t>
  </si>
  <si>
    <t>乌鲁木齐市舜源祥安劳务派遣有限公司</t>
  </si>
  <si>
    <t>国药集团新疆医疗器械有限公司</t>
  </si>
  <si>
    <t>新疆新环监测检测研究院（有限公司）</t>
  </si>
  <si>
    <t>乌鲁木齐西域牧歌旅行社有限公司</t>
  </si>
  <si>
    <t>亚士创能科技（乌鲁木齐）有限公司</t>
  </si>
  <si>
    <t>新疆火炬创业投资有限公司</t>
  </si>
  <si>
    <t>大唐新疆清洁能源有限公司</t>
  </si>
  <si>
    <t>华润万家商业科技（新疆）有限公司</t>
  </si>
  <si>
    <t>乌鲁木齐高新建设工程项目管理咨询有限公司</t>
  </si>
  <si>
    <t>新疆富禄市政建设工程有限公司</t>
  </si>
  <si>
    <t>新疆亚心宏业劳务派遣有限公司</t>
  </si>
  <si>
    <t>新疆幕尼黑智能楼宇成套设备有限公司</t>
  </si>
  <si>
    <t>乌鲁木齐中盛新元信息技术有限公司</t>
  </si>
  <si>
    <t>新疆机场（集团）有限责任公司乌鲁木齐国际机场分公司</t>
  </si>
  <si>
    <t>新疆万盛堂医药零售连锁有限责任公司乌鲁木齐第一五八分店</t>
  </si>
  <si>
    <t>乌鲁木齐平安顺消防安全技术有限公司</t>
  </si>
  <si>
    <t>新疆博恩劳务派遣有限公司</t>
  </si>
  <si>
    <t>新疆恒信和建筑安装工程有限公司</t>
  </si>
  <si>
    <t>新疆广天成建设集团有限公司</t>
  </si>
  <si>
    <t>新疆汇嘉时代物业管理有限公司</t>
  </si>
  <si>
    <t>乌鲁木齐航空有限责任公司</t>
  </si>
  <si>
    <t>乌鲁木齐恒汇新牧贸易有限公司</t>
  </si>
  <si>
    <t>新疆力源信德环境检测技术服务有限公司</t>
  </si>
  <si>
    <t>新疆万佳汇莱信息科技有限公司</t>
  </si>
  <si>
    <t>新疆沙海绿色能源服务有限公司</t>
  </si>
  <si>
    <t>新疆新特新能建材有限公司</t>
  </si>
  <si>
    <t>新疆新特新能材料检测中心有限公司</t>
  </si>
  <si>
    <t>新疆合力特技术服务股份有限公司</t>
  </si>
  <si>
    <t>新疆壹陆陆信息科技有限公司</t>
  </si>
  <si>
    <t>新疆知信科技有限公司</t>
  </si>
  <si>
    <t>新疆科技生产力促进中心（有限公司）</t>
  </si>
  <si>
    <t>新疆万事通建设工程有限公司</t>
  </si>
  <si>
    <t>新疆疆诚聚禾财税咨询有限责任公司</t>
  </si>
  <si>
    <t>新疆中亚石油天然气有限公司</t>
  </si>
  <si>
    <t>乌鲁木齐添资英才社会经济咨询有限公司</t>
  </si>
  <si>
    <t>新疆中安军盾保安服务有限公司</t>
  </si>
  <si>
    <t>新疆金骏阳光生物科技有限公司</t>
  </si>
  <si>
    <t>新疆美年大健康健康管理有限公司乌鲁木齐新市区门诊部</t>
  </si>
  <si>
    <t>乌鲁木齐泉戈信息咨询有限公司</t>
  </si>
  <si>
    <t>新疆橙色线商业管理有限公司</t>
  </si>
  <si>
    <t>新疆亚欣光明商贸有限公司</t>
  </si>
  <si>
    <t>乌鲁木齐财税通企业管理咨询有限公司</t>
  </si>
  <si>
    <t>南京国环科技股份有限公司新疆分公司</t>
  </si>
  <si>
    <t>乌鲁木齐智铖联创信息科技有限责任公司</t>
  </si>
  <si>
    <t>新疆智慧城市工程技术研究中心（有限公司）</t>
  </si>
  <si>
    <t>乌鲁木齐汤姆拓展文化有限公司</t>
  </si>
  <si>
    <t>新疆天宇华骏汽车服务有限公司</t>
  </si>
  <si>
    <t>新疆蓝卓越环保科技有限公司</t>
  </si>
  <si>
    <t>乌鲁木齐卖酒郎电子商务有限公司</t>
  </si>
  <si>
    <t>乌鲁木齐天科紫金人力资源管理有限公司</t>
  </si>
  <si>
    <t>新疆鑫德昌泰建设工程有限公司</t>
  </si>
  <si>
    <t>新疆崇汇企业管理有限公司</t>
  </si>
  <si>
    <t>新疆天山卫士安全技术有限公司</t>
  </si>
  <si>
    <t>新疆中泰新建建设有限公司</t>
  </si>
  <si>
    <t>乌鲁木齐千友企业管理服务有限公司</t>
  </si>
  <si>
    <t>新疆普惠医疗器械有限公司</t>
  </si>
  <si>
    <t>新疆人间三月餐饮管理有限公司</t>
  </si>
  <si>
    <t>新疆大宅子建筑装饰工程有限公司</t>
  </si>
  <si>
    <t>乌鲁木齐易飞盛达生物科技有限公司</t>
  </si>
  <si>
    <t>乌鲁木齐壹陆均行汽车检测服务有限公司</t>
  </si>
  <si>
    <t>乌鲁木齐京环新锐环境服务有限公司</t>
  </si>
  <si>
    <t>新疆天盾辉翔保安服务股份有限公司</t>
  </si>
  <si>
    <t>乌鲁木齐天信永峰信息技术有限责任公司</t>
  </si>
  <si>
    <t>新疆智汇港创业孵化器有限公司</t>
  </si>
  <si>
    <t>乌鲁木齐润兴瑞达财务代理有限公司</t>
  </si>
  <si>
    <t>新疆新力量网络工程有限公司</t>
  </si>
  <si>
    <t>新疆迈克宏康生物有限公司</t>
  </si>
  <si>
    <t>新疆万盛堂医药零售连锁有限责任公司乌鲁木齐第一一八分店</t>
  </si>
  <si>
    <t>乌鲁木齐新三人行商务咨询服务有限公司</t>
  </si>
  <si>
    <t>新疆兴远达信息科技有限公司</t>
  </si>
  <si>
    <t>新疆众源金华商贸有限公司</t>
  </si>
  <si>
    <t>新疆美嘉信商业投资有限公司</t>
  </si>
  <si>
    <t>新疆高新人才运营管理有限公司</t>
  </si>
  <si>
    <t>新疆润艺久祥生物科技有限公司</t>
  </si>
  <si>
    <t>新疆浩益科服建筑建材检测有限公司</t>
  </si>
  <si>
    <t>新疆长安中医脑病医院（有限公司）</t>
  </si>
  <si>
    <t>新疆广厦房地产交易网络有限责任公司</t>
  </si>
  <si>
    <t>乌鲁木齐恒盛益达电力技术有限公司</t>
  </si>
  <si>
    <t>新疆鑫国友人力资源服务有限公司</t>
  </si>
  <si>
    <t>新疆兴九江财务管理有限公司</t>
  </si>
  <si>
    <t>元道通信股份有限公司</t>
  </si>
  <si>
    <t>乌鲁木齐瑞才城信劳务派遣有限公司</t>
  </si>
  <si>
    <t>新疆建设工程质量安全检测中心（有限责任公司）</t>
  </si>
  <si>
    <t>新疆金德宝福贸易有限公司</t>
  </si>
  <si>
    <t>新疆晶硕新材料有限公司</t>
  </si>
  <si>
    <t>新疆石文科技发展有限公司</t>
  </si>
  <si>
    <t>新疆中亚互联孵化器有限公司</t>
  </si>
  <si>
    <t>新疆索勤文化传媒有限责任公司</t>
  </si>
  <si>
    <t>乌鲁木齐鑫福瑞堂商贸有限公司</t>
  </si>
  <si>
    <t>乌鲁木齐高新区万达广场商业管理有限公司</t>
  </si>
  <si>
    <t>乌鲁木齐高新建设投资集团有限公司</t>
  </si>
  <si>
    <t>重庆高洁环境绿化工程集团有限公司乌鲁木齐分公司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</si>
</sst>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9"/>
      <color rgb="FF000000"/>
      <name val="方正小标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4"/>
  <sheetViews>
    <sheetView tabSelected="1" topLeftCell="A515" workbookViewId="0">
      <selection activeCell="H528" sqref="H528"/>
    </sheetView>
  </sheetViews>
  <sheetFormatPr defaultColWidth="9" defaultRowHeight="13.5" outlineLevelCol="5"/>
  <cols>
    <col min="1" max="1" width="1.3" customWidth="1"/>
    <col min="2" max="2" width="3.25" customWidth="1"/>
    <col min="3" max="3" width="39.625" customWidth="1"/>
    <col min="4" max="4" width="22.775" customWidth="1"/>
    <col min="5" max="5" width="17.8916666666667" customWidth="1"/>
    <col min="6" max="6" width="1.3" customWidth="1"/>
  </cols>
  <sheetData>
    <row r="1" ht="57" customHeight="1" spans="1:6">
      <c r="A1" s="1" t="s">
        <v>0</v>
      </c>
      <c r="B1" s="2" t="s">
        <v>1</v>
      </c>
      <c r="C1" s="2"/>
      <c r="D1" s="2"/>
      <c r="E1" s="2"/>
      <c r="F1" s="1" t="s">
        <v>0</v>
      </c>
    </row>
    <row r="2" ht="16" customHeight="1" spans="1:6">
      <c r="A2" s="1"/>
      <c r="B2" s="3"/>
      <c r="C2" s="3"/>
      <c r="D2" s="3"/>
      <c r="E2" s="4"/>
      <c r="F2" s="1" t="s">
        <v>0</v>
      </c>
    </row>
    <row r="3" ht="35" customHeight="1" spans="1:6">
      <c r="A3" s="5" t="s">
        <v>0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0</v>
      </c>
    </row>
    <row r="4" ht="23" customHeight="1" spans="1:6">
      <c r="A4" s="5"/>
      <c r="B4" s="6">
        <v>1</v>
      </c>
      <c r="C4" s="6" t="s">
        <v>6</v>
      </c>
      <c r="D4" s="6" t="s">
        <v>7</v>
      </c>
      <c r="E4" s="6">
        <f>ROUND(59972,1)</f>
        <v>59972</v>
      </c>
      <c r="F4" s="7" t="s">
        <v>0</v>
      </c>
    </row>
    <row r="5" ht="15" customHeight="1" spans="1:6">
      <c r="A5" s="5"/>
      <c r="B5" s="6">
        <v>2</v>
      </c>
      <c r="C5" s="6" t="s">
        <v>8</v>
      </c>
      <c r="D5" s="6" t="s">
        <v>7</v>
      </c>
      <c r="E5" s="6">
        <f>ROUND(2928,1)</f>
        <v>2928</v>
      </c>
      <c r="F5" s="7" t="s">
        <v>0</v>
      </c>
    </row>
    <row r="6" ht="23" customHeight="1" spans="1:6">
      <c r="A6" s="5"/>
      <c r="B6" s="6">
        <v>3</v>
      </c>
      <c r="C6" s="6" t="s">
        <v>9</v>
      </c>
      <c r="D6" s="6" t="s">
        <v>10</v>
      </c>
      <c r="E6" s="6">
        <f>ROUND(4439,1)</f>
        <v>4439</v>
      </c>
      <c r="F6" s="7" t="s">
        <v>0</v>
      </c>
    </row>
    <row r="7" ht="23" customHeight="1" spans="1:6">
      <c r="A7" s="5"/>
      <c r="B7" s="6">
        <v>4</v>
      </c>
      <c r="C7" s="6" t="s">
        <v>11</v>
      </c>
      <c r="D7" s="6" t="s">
        <v>12</v>
      </c>
      <c r="E7" s="6">
        <f>ROUND(221560,1)</f>
        <v>221560</v>
      </c>
      <c r="F7" s="7" t="s">
        <v>0</v>
      </c>
    </row>
    <row r="8" ht="23" customHeight="1" spans="1:6">
      <c r="A8" s="5"/>
      <c r="B8" s="6">
        <v>5</v>
      </c>
      <c r="C8" s="6" t="s">
        <v>13</v>
      </c>
      <c r="D8" s="6" t="s">
        <v>14</v>
      </c>
      <c r="E8" s="6">
        <f>ROUND(366,1)</f>
        <v>366</v>
      </c>
      <c r="F8" s="7" t="s">
        <v>0</v>
      </c>
    </row>
    <row r="9" ht="23" customHeight="1" spans="1:6">
      <c r="A9" s="5"/>
      <c r="B9" s="6">
        <v>6</v>
      </c>
      <c r="C9" s="6" t="s">
        <v>15</v>
      </c>
      <c r="D9" s="6" t="s">
        <v>10</v>
      </c>
      <c r="E9" s="6">
        <f>ROUND(2153,1)</f>
        <v>2153</v>
      </c>
      <c r="F9" s="7" t="s">
        <v>0</v>
      </c>
    </row>
    <row r="10" ht="15" customHeight="1" spans="1:6">
      <c r="A10" s="5"/>
      <c r="B10" s="6"/>
      <c r="C10" s="6"/>
      <c r="D10" s="6" t="s">
        <v>7</v>
      </c>
      <c r="E10" s="6">
        <f>ROUND(14536,1)</f>
        <v>14536</v>
      </c>
      <c r="F10" s="7" t="s">
        <v>0</v>
      </c>
    </row>
    <row r="11" ht="23" customHeight="1" spans="1:6">
      <c r="A11" s="5"/>
      <c r="B11" s="6">
        <v>7</v>
      </c>
      <c r="C11" s="6" t="s">
        <v>16</v>
      </c>
      <c r="D11" s="6" t="s">
        <v>17</v>
      </c>
      <c r="E11" s="6">
        <f>ROUND(4439,1)</f>
        <v>4439</v>
      </c>
      <c r="F11" s="7" t="s">
        <v>0</v>
      </c>
    </row>
    <row r="12" ht="23" customHeight="1" spans="1:6">
      <c r="A12" s="5"/>
      <c r="B12" s="6">
        <v>8</v>
      </c>
      <c r="C12" s="6" t="s">
        <v>18</v>
      </c>
      <c r="D12" s="6" t="s">
        <v>14</v>
      </c>
      <c r="E12" s="6">
        <f>ROUND(4392,1)</f>
        <v>4392</v>
      </c>
      <c r="F12" s="7" t="s">
        <v>0</v>
      </c>
    </row>
    <row r="13" ht="23" customHeight="1" spans="1:6">
      <c r="A13" s="5"/>
      <c r="B13" s="6">
        <v>9</v>
      </c>
      <c r="C13" s="6" t="s">
        <v>19</v>
      </c>
      <c r="D13" s="6" t="s">
        <v>7</v>
      </c>
      <c r="E13" s="6">
        <f>ROUND(2928,1)</f>
        <v>2928</v>
      </c>
      <c r="F13" s="7" t="s">
        <v>0</v>
      </c>
    </row>
    <row r="14" ht="23" customHeight="1" spans="1:6">
      <c r="A14" s="5"/>
      <c r="B14" s="6">
        <v>10</v>
      </c>
      <c r="C14" s="6" t="s">
        <v>20</v>
      </c>
      <c r="D14" s="6" t="s">
        <v>10</v>
      </c>
      <c r="E14" s="6">
        <f>ROUND(4439,1)</f>
        <v>4439</v>
      </c>
      <c r="F14" s="7" t="s">
        <v>0</v>
      </c>
    </row>
    <row r="15" ht="23" customHeight="1" spans="1:6">
      <c r="A15" s="5"/>
      <c r="B15" s="6">
        <v>11</v>
      </c>
      <c r="C15" s="6" t="s">
        <v>21</v>
      </c>
      <c r="D15" s="6" t="s">
        <v>10</v>
      </c>
      <c r="E15" s="6">
        <f>ROUND(3345,1)</f>
        <v>3345</v>
      </c>
      <c r="F15" s="7" t="s">
        <v>0</v>
      </c>
    </row>
    <row r="16" ht="23" customHeight="1" spans="1:6">
      <c r="A16" s="5"/>
      <c r="B16" s="6"/>
      <c r="C16" s="6"/>
      <c r="D16" s="6" t="s">
        <v>14</v>
      </c>
      <c r="E16" s="6">
        <f>ROUND(3700,1)</f>
        <v>3700</v>
      </c>
      <c r="F16" s="7" t="s">
        <v>0</v>
      </c>
    </row>
    <row r="17" ht="15" customHeight="1" spans="1:6">
      <c r="A17" s="5"/>
      <c r="B17" s="6">
        <v>12</v>
      </c>
      <c r="C17" s="6" t="s">
        <v>22</v>
      </c>
      <c r="D17" s="6" t="s">
        <v>23</v>
      </c>
      <c r="E17" s="6">
        <f>ROUND(1464,1)</f>
        <v>1464</v>
      </c>
      <c r="F17" s="7" t="s">
        <v>0</v>
      </c>
    </row>
    <row r="18" ht="23" customHeight="1" spans="1:6">
      <c r="A18" s="5"/>
      <c r="B18" s="6"/>
      <c r="C18" s="6"/>
      <c r="D18" s="6" t="s">
        <v>10</v>
      </c>
      <c r="E18" s="6">
        <f>ROUND(5020,1)</f>
        <v>5020</v>
      </c>
      <c r="F18" s="7" t="s">
        <v>0</v>
      </c>
    </row>
    <row r="19" ht="23" customHeight="1" spans="1:6">
      <c r="A19" s="5"/>
      <c r="B19" s="6"/>
      <c r="C19" s="6"/>
      <c r="D19" s="6" t="s">
        <v>14</v>
      </c>
      <c r="E19" s="6">
        <f>ROUND(10162,1)</f>
        <v>10162</v>
      </c>
      <c r="F19" s="7" t="s">
        <v>0</v>
      </c>
    </row>
    <row r="20" ht="23" customHeight="1" spans="1:6">
      <c r="A20" s="5"/>
      <c r="B20" s="6">
        <v>13</v>
      </c>
      <c r="C20" s="6" t="s">
        <v>24</v>
      </c>
      <c r="D20" s="6" t="s">
        <v>14</v>
      </c>
      <c r="E20" s="6">
        <f>ROUND(1464,1)</f>
        <v>1464</v>
      </c>
      <c r="F20" s="7" t="s">
        <v>0</v>
      </c>
    </row>
    <row r="21" ht="23" customHeight="1" spans="1:6">
      <c r="A21" s="5"/>
      <c r="B21" s="6">
        <v>14</v>
      </c>
      <c r="C21" s="6" t="s">
        <v>25</v>
      </c>
      <c r="D21" s="6" t="s">
        <v>14</v>
      </c>
      <c r="E21" s="6">
        <f>ROUND(1464,1)</f>
        <v>1464</v>
      </c>
      <c r="F21" s="7" t="s">
        <v>0</v>
      </c>
    </row>
    <row r="22" ht="23" customHeight="1" spans="1:6">
      <c r="A22" s="5"/>
      <c r="B22" s="6">
        <v>15</v>
      </c>
      <c r="C22" s="6" t="s">
        <v>26</v>
      </c>
      <c r="D22" s="6" t="s">
        <v>14</v>
      </c>
      <c r="E22" s="6">
        <f>ROUND(4000,1)</f>
        <v>4000</v>
      </c>
      <c r="F22" s="7" t="s">
        <v>0</v>
      </c>
    </row>
    <row r="23" ht="23" customHeight="1" spans="1:6">
      <c r="A23" s="5"/>
      <c r="B23" s="6">
        <v>16</v>
      </c>
      <c r="C23" s="6" t="s">
        <v>27</v>
      </c>
      <c r="D23" s="6" t="s">
        <v>10</v>
      </c>
      <c r="E23" s="6">
        <f>ROUND(300612,1)</f>
        <v>300612</v>
      </c>
      <c r="F23" s="7" t="s">
        <v>0</v>
      </c>
    </row>
    <row r="24" ht="23" customHeight="1" spans="1:6">
      <c r="A24" s="5"/>
      <c r="B24" s="6">
        <v>17</v>
      </c>
      <c r="C24" s="6" t="s">
        <v>28</v>
      </c>
      <c r="D24" s="6" t="s">
        <v>10</v>
      </c>
      <c r="E24" s="6">
        <f>ROUND(4439,1)</f>
        <v>4439</v>
      </c>
      <c r="F24" s="7" t="s">
        <v>0</v>
      </c>
    </row>
    <row r="25" ht="15" customHeight="1" spans="1:6">
      <c r="A25" s="5"/>
      <c r="B25" s="6"/>
      <c r="C25" s="6"/>
      <c r="D25" s="6" t="s">
        <v>7</v>
      </c>
      <c r="E25" s="6">
        <f>ROUND(2928,1)</f>
        <v>2928</v>
      </c>
      <c r="F25" s="7" t="s">
        <v>0</v>
      </c>
    </row>
    <row r="26" ht="23" customHeight="1" spans="1:6">
      <c r="A26" s="5"/>
      <c r="B26" s="6"/>
      <c r="C26" s="6"/>
      <c r="D26" s="6" t="s">
        <v>14</v>
      </c>
      <c r="E26" s="6">
        <f>ROUND(4392,1)</f>
        <v>4392</v>
      </c>
      <c r="F26" s="7" t="s">
        <v>0</v>
      </c>
    </row>
    <row r="27" ht="23" customHeight="1" spans="1:6">
      <c r="A27" s="5"/>
      <c r="B27" s="6">
        <v>18</v>
      </c>
      <c r="C27" s="6" t="s">
        <v>29</v>
      </c>
      <c r="D27" s="6" t="s">
        <v>10</v>
      </c>
      <c r="E27" s="6">
        <f>ROUND(4439,1)</f>
        <v>4439</v>
      </c>
      <c r="F27" s="7" t="s">
        <v>0</v>
      </c>
    </row>
    <row r="28" ht="23" customHeight="1" spans="1:6">
      <c r="A28" s="5"/>
      <c r="B28" s="6">
        <v>19</v>
      </c>
      <c r="C28" s="6" t="s">
        <v>30</v>
      </c>
      <c r="D28" s="6" t="s">
        <v>10</v>
      </c>
      <c r="E28" s="6">
        <f>ROUND(2260,1)</f>
        <v>2260</v>
      </c>
      <c r="F28" s="7" t="s">
        <v>0</v>
      </c>
    </row>
    <row r="29" ht="23" customHeight="1" spans="1:6">
      <c r="A29" s="5"/>
      <c r="B29" s="6"/>
      <c r="C29" s="6"/>
      <c r="D29" s="6" t="s">
        <v>14</v>
      </c>
      <c r="E29" s="6">
        <f>ROUND(3660,1)</f>
        <v>3660</v>
      </c>
      <c r="F29" s="7" t="s">
        <v>0</v>
      </c>
    </row>
    <row r="30" ht="15" customHeight="1" spans="1:6">
      <c r="A30" s="5"/>
      <c r="B30" s="6">
        <v>20</v>
      </c>
      <c r="C30" s="6" t="s">
        <v>31</v>
      </c>
      <c r="D30" s="6" t="s">
        <v>7</v>
      </c>
      <c r="E30" s="6">
        <f>ROUND(327644,1)</f>
        <v>327644</v>
      </c>
      <c r="F30" s="7" t="s">
        <v>0</v>
      </c>
    </row>
    <row r="31" ht="15" customHeight="1" spans="1:6">
      <c r="A31" s="5"/>
      <c r="B31" s="6">
        <v>21</v>
      </c>
      <c r="C31" s="6" t="s">
        <v>32</v>
      </c>
      <c r="D31" s="6" t="s">
        <v>23</v>
      </c>
      <c r="E31" s="6">
        <f>ROUND(1464,1)</f>
        <v>1464</v>
      </c>
      <c r="F31" s="7" t="s">
        <v>0</v>
      </c>
    </row>
    <row r="32" ht="23" customHeight="1" spans="1:6">
      <c r="A32" s="5"/>
      <c r="B32" s="6"/>
      <c r="C32" s="6"/>
      <c r="D32" s="6" t="s">
        <v>10</v>
      </c>
      <c r="E32" s="6">
        <f>ROUND(15291,1)</f>
        <v>15291</v>
      </c>
      <c r="F32" s="7" t="s">
        <v>0</v>
      </c>
    </row>
    <row r="33" ht="23" customHeight="1" spans="1:6">
      <c r="A33" s="5"/>
      <c r="B33" s="6"/>
      <c r="C33" s="6"/>
      <c r="D33" s="6" t="s">
        <v>14</v>
      </c>
      <c r="E33" s="6">
        <f>ROUND(1464,1)</f>
        <v>1464</v>
      </c>
      <c r="F33" s="7" t="s">
        <v>0</v>
      </c>
    </row>
    <row r="34" ht="23" customHeight="1" spans="1:6">
      <c r="A34" s="5"/>
      <c r="B34" s="6">
        <v>22</v>
      </c>
      <c r="C34" s="6" t="s">
        <v>33</v>
      </c>
      <c r="D34" s="6" t="s">
        <v>14</v>
      </c>
      <c r="E34" s="6">
        <f>ROUND(836,1)</f>
        <v>836</v>
      </c>
      <c r="F34" s="7" t="s">
        <v>0</v>
      </c>
    </row>
    <row r="35" ht="23" customHeight="1" spans="1:6">
      <c r="A35" s="5"/>
      <c r="B35" s="6">
        <v>23</v>
      </c>
      <c r="C35" s="6" t="s">
        <v>34</v>
      </c>
      <c r="D35" s="6" t="s">
        <v>7</v>
      </c>
      <c r="E35" s="6">
        <f>ROUND(9516,1)</f>
        <v>9516</v>
      </c>
      <c r="F35" s="7" t="s">
        <v>0</v>
      </c>
    </row>
    <row r="36" ht="23" customHeight="1" spans="1:6">
      <c r="A36" s="5"/>
      <c r="B36" s="6">
        <v>24</v>
      </c>
      <c r="C36" s="6" t="s">
        <v>35</v>
      </c>
      <c r="D36" s="6" t="s">
        <v>7</v>
      </c>
      <c r="E36" s="6">
        <f>ROUND(5856,1)</f>
        <v>5856</v>
      </c>
      <c r="F36" s="7" t="s">
        <v>0</v>
      </c>
    </row>
    <row r="37" ht="23" customHeight="1" spans="1:6">
      <c r="A37" s="5"/>
      <c r="B37" s="6">
        <v>25</v>
      </c>
      <c r="C37" s="6" t="s">
        <v>36</v>
      </c>
      <c r="D37" s="6" t="s">
        <v>14</v>
      </c>
      <c r="E37" s="6">
        <f>ROUND(25290,1)</f>
        <v>25290</v>
      </c>
      <c r="F37" s="7" t="s">
        <v>0</v>
      </c>
    </row>
    <row r="38" ht="23" customHeight="1" spans="1:6">
      <c r="A38" s="5"/>
      <c r="B38" s="6">
        <v>26</v>
      </c>
      <c r="C38" s="6" t="s">
        <v>37</v>
      </c>
      <c r="D38" s="6" t="s">
        <v>14</v>
      </c>
      <c r="E38" s="6">
        <f>ROUND(2440,1)</f>
        <v>2440</v>
      </c>
      <c r="F38" s="7" t="s">
        <v>0</v>
      </c>
    </row>
    <row r="39" ht="23" customHeight="1" spans="1:6">
      <c r="A39" s="5"/>
      <c r="B39" s="6">
        <v>27</v>
      </c>
      <c r="C39" s="6" t="s">
        <v>38</v>
      </c>
      <c r="D39" s="6" t="s">
        <v>7</v>
      </c>
      <c r="E39" s="6">
        <f>ROUND(14640,1)</f>
        <v>14640</v>
      </c>
      <c r="F39" s="7" t="s">
        <v>0</v>
      </c>
    </row>
    <row r="40" ht="23" customHeight="1" spans="1:6">
      <c r="A40" s="5"/>
      <c r="B40" s="6">
        <v>28</v>
      </c>
      <c r="C40" s="6" t="s">
        <v>39</v>
      </c>
      <c r="D40" s="6" t="s">
        <v>10</v>
      </c>
      <c r="E40" s="6">
        <f>ROUND(4439,1)</f>
        <v>4439</v>
      </c>
      <c r="F40" s="7" t="s">
        <v>0</v>
      </c>
    </row>
    <row r="41" ht="15" customHeight="1" spans="1:6">
      <c r="A41" s="5"/>
      <c r="B41" s="6">
        <v>29</v>
      </c>
      <c r="C41" s="6" t="s">
        <v>40</v>
      </c>
      <c r="D41" s="6" t="s">
        <v>7</v>
      </c>
      <c r="E41" s="6">
        <f>ROUND(7600,1)</f>
        <v>7600</v>
      </c>
      <c r="F41" s="7" t="s">
        <v>0</v>
      </c>
    </row>
    <row r="42" ht="15" customHeight="1" spans="1:6">
      <c r="A42" s="5"/>
      <c r="B42" s="6">
        <v>30</v>
      </c>
      <c r="C42" s="6" t="s">
        <v>41</v>
      </c>
      <c r="D42" s="6" t="s">
        <v>7</v>
      </c>
      <c r="E42" s="6">
        <f>ROUND(2196,1)</f>
        <v>2196</v>
      </c>
      <c r="F42" s="7" t="s">
        <v>0</v>
      </c>
    </row>
    <row r="43" ht="23" customHeight="1" spans="1:6">
      <c r="A43" s="5"/>
      <c r="B43" s="6"/>
      <c r="C43" s="6"/>
      <c r="D43" s="6" t="s">
        <v>14</v>
      </c>
      <c r="E43" s="6">
        <f>ROUND(1464,1)</f>
        <v>1464</v>
      </c>
      <c r="F43" s="7" t="s">
        <v>0</v>
      </c>
    </row>
    <row r="44" ht="23" customHeight="1" spans="1:6">
      <c r="A44" s="5"/>
      <c r="B44" s="6">
        <v>31</v>
      </c>
      <c r="C44" s="6" t="s">
        <v>42</v>
      </c>
      <c r="D44" s="6" t="s">
        <v>7</v>
      </c>
      <c r="E44" s="6">
        <f>ROUND(2928,1)</f>
        <v>2928</v>
      </c>
      <c r="F44" s="7" t="s">
        <v>0</v>
      </c>
    </row>
    <row r="45" ht="15" customHeight="1" spans="1:6">
      <c r="A45" s="5"/>
      <c r="B45" s="6">
        <v>32</v>
      </c>
      <c r="C45" s="6" t="s">
        <v>43</v>
      </c>
      <c r="D45" s="6" t="s">
        <v>7</v>
      </c>
      <c r="E45" s="6">
        <f>ROUND(732,1)</f>
        <v>732</v>
      </c>
      <c r="F45" s="7" t="s">
        <v>0</v>
      </c>
    </row>
    <row r="46" ht="23" customHeight="1" spans="1:6">
      <c r="A46" s="5"/>
      <c r="B46" s="6"/>
      <c r="C46" s="6"/>
      <c r="D46" s="6" t="s">
        <v>14</v>
      </c>
      <c r="E46" s="6">
        <f>ROUND(5856,1)</f>
        <v>5856</v>
      </c>
      <c r="F46" s="7" t="s">
        <v>0</v>
      </c>
    </row>
    <row r="47" ht="23" customHeight="1" spans="1:6">
      <c r="A47" s="5"/>
      <c r="B47" s="6">
        <v>33</v>
      </c>
      <c r="C47" s="6" t="s">
        <v>44</v>
      </c>
      <c r="D47" s="6" t="s">
        <v>14</v>
      </c>
      <c r="E47" s="6">
        <f>ROUND(1464,1)</f>
        <v>1464</v>
      </c>
      <c r="F47" s="7" t="s">
        <v>0</v>
      </c>
    </row>
    <row r="48" ht="15" customHeight="1" spans="1:6">
      <c r="A48" s="5"/>
      <c r="B48" s="6">
        <v>34</v>
      </c>
      <c r="C48" s="6" t="s">
        <v>45</v>
      </c>
      <c r="D48" s="6" t="s">
        <v>23</v>
      </c>
      <c r="E48" s="6">
        <f>ROUND(1464,1)</f>
        <v>1464</v>
      </c>
      <c r="F48" s="7" t="s">
        <v>0</v>
      </c>
    </row>
    <row r="49" ht="15" customHeight="1" spans="1:6">
      <c r="A49" s="5"/>
      <c r="B49" s="6">
        <v>35</v>
      </c>
      <c r="C49" s="6" t="s">
        <v>46</v>
      </c>
      <c r="D49" s="6" t="s">
        <v>23</v>
      </c>
      <c r="E49" s="6">
        <f>ROUND(10248,1)</f>
        <v>10248</v>
      </c>
      <c r="F49" s="7" t="s">
        <v>0</v>
      </c>
    </row>
    <row r="50" ht="23" customHeight="1" spans="1:6">
      <c r="A50" s="5"/>
      <c r="B50" s="6"/>
      <c r="C50" s="6"/>
      <c r="D50" s="6" t="s">
        <v>14</v>
      </c>
      <c r="E50" s="6">
        <f>ROUND(9882,1)</f>
        <v>9882</v>
      </c>
      <c r="F50" s="7" t="s">
        <v>0</v>
      </c>
    </row>
    <row r="51" ht="23" customHeight="1" spans="1:6">
      <c r="A51" s="5"/>
      <c r="B51" s="6">
        <v>36</v>
      </c>
      <c r="C51" s="6" t="s">
        <v>47</v>
      </c>
      <c r="D51" s="6" t="s">
        <v>10</v>
      </c>
      <c r="E51" s="6">
        <f>ROUND(9040,1)</f>
        <v>9040</v>
      </c>
      <c r="F51" s="7" t="s">
        <v>0</v>
      </c>
    </row>
    <row r="52" ht="15" customHeight="1" spans="1:6">
      <c r="A52" s="5"/>
      <c r="B52" s="6"/>
      <c r="C52" s="6"/>
      <c r="D52" s="6" t="s">
        <v>7</v>
      </c>
      <c r="E52" s="6">
        <f>ROUND(7320,1)</f>
        <v>7320</v>
      </c>
      <c r="F52" s="7" t="s">
        <v>0</v>
      </c>
    </row>
    <row r="53" ht="23" customHeight="1" spans="1:6">
      <c r="A53" s="5"/>
      <c r="B53" s="6"/>
      <c r="C53" s="6"/>
      <c r="D53" s="6" t="s">
        <v>14</v>
      </c>
      <c r="E53" s="6">
        <f>ROUND(732,1)</f>
        <v>732</v>
      </c>
      <c r="F53" s="7" t="s">
        <v>0</v>
      </c>
    </row>
    <row r="54" ht="23" customHeight="1" spans="1:6">
      <c r="A54" s="5"/>
      <c r="B54" s="6">
        <v>37</v>
      </c>
      <c r="C54" s="6" t="s">
        <v>48</v>
      </c>
      <c r="D54" s="6" t="s">
        <v>10</v>
      </c>
      <c r="E54" s="6">
        <f>ROUND(17010,1)</f>
        <v>17010</v>
      </c>
      <c r="F54" s="7" t="s">
        <v>0</v>
      </c>
    </row>
    <row r="55" ht="15" customHeight="1" spans="1:6">
      <c r="A55" s="5"/>
      <c r="B55" s="6"/>
      <c r="C55" s="6"/>
      <c r="D55" s="6" t="s">
        <v>7</v>
      </c>
      <c r="E55" s="6">
        <f>ROUND(2208,1)</f>
        <v>2208</v>
      </c>
      <c r="F55" s="7" t="s">
        <v>0</v>
      </c>
    </row>
    <row r="56" ht="23" customHeight="1" spans="1:6">
      <c r="A56" s="5"/>
      <c r="B56" s="6">
        <v>38</v>
      </c>
      <c r="C56" s="6" t="s">
        <v>49</v>
      </c>
      <c r="D56" s="6" t="s">
        <v>14</v>
      </c>
      <c r="E56" s="6">
        <f>ROUND(4992,1)</f>
        <v>4992</v>
      </c>
      <c r="F56" s="7" t="s">
        <v>0</v>
      </c>
    </row>
    <row r="57" ht="23" customHeight="1" spans="1:6">
      <c r="A57" s="5"/>
      <c r="B57" s="6">
        <v>39</v>
      </c>
      <c r="C57" s="6" t="s">
        <v>50</v>
      </c>
      <c r="D57" s="6" t="s">
        <v>10</v>
      </c>
      <c r="E57" s="6">
        <f>ROUND(13560,1)</f>
        <v>13560</v>
      </c>
      <c r="F57" s="7" t="s">
        <v>0</v>
      </c>
    </row>
    <row r="58" ht="23" customHeight="1" spans="1:6">
      <c r="A58" s="5"/>
      <c r="B58" s="6"/>
      <c r="C58" s="6"/>
      <c r="D58" s="6" t="s">
        <v>14</v>
      </c>
      <c r="E58" s="6">
        <f>ROUND(1830,1)</f>
        <v>1830</v>
      </c>
      <c r="F58" s="7" t="s">
        <v>0</v>
      </c>
    </row>
    <row r="59" ht="23" customHeight="1" spans="1:6">
      <c r="A59" s="5"/>
      <c r="B59" s="6">
        <v>40</v>
      </c>
      <c r="C59" s="6" t="s">
        <v>51</v>
      </c>
      <c r="D59" s="6" t="s">
        <v>14</v>
      </c>
      <c r="E59" s="6">
        <f>ROUND(4992,1)</f>
        <v>4992</v>
      </c>
      <c r="F59" s="7" t="s">
        <v>0</v>
      </c>
    </row>
    <row r="60" ht="23" customHeight="1" spans="1:6">
      <c r="A60" s="5"/>
      <c r="B60" s="6">
        <v>41</v>
      </c>
      <c r="C60" s="6" t="s">
        <v>52</v>
      </c>
      <c r="D60" s="6" t="s">
        <v>17</v>
      </c>
      <c r="E60" s="6">
        <f>ROUND(4520,1)</f>
        <v>4520</v>
      </c>
      <c r="F60" s="7" t="s">
        <v>0</v>
      </c>
    </row>
    <row r="61" ht="23" customHeight="1" spans="1:6">
      <c r="A61" s="5"/>
      <c r="B61" s="6">
        <v>42</v>
      </c>
      <c r="C61" s="6" t="s">
        <v>53</v>
      </c>
      <c r="D61" s="6" t="s">
        <v>10</v>
      </c>
      <c r="E61" s="6">
        <f>ROUND(3390,1)</f>
        <v>3390</v>
      </c>
      <c r="F61" s="7" t="s">
        <v>0</v>
      </c>
    </row>
    <row r="62" ht="23" customHeight="1" spans="1:6">
      <c r="A62" s="5"/>
      <c r="B62" s="6">
        <v>43</v>
      </c>
      <c r="C62" s="6" t="s">
        <v>54</v>
      </c>
      <c r="D62" s="6" t="s">
        <v>10</v>
      </c>
      <c r="E62" s="6">
        <f>ROUND(24063,1)</f>
        <v>24063</v>
      </c>
      <c r="F62" s="7" t="s">
        <v>0</v>
      </c>
    </row>
    <row r="63" ht="15" customHeight="1" spans="1:6">
      <c r="A63" s="5"/>
      <c r="B63" s="6">
        <v>44</v>
      </c>
      <c r="C63" s="6" t="s">
        <v>55</v>
      </c>
      <c r="D63" s="6" t="s">
        <v>7</v>
      </c>
      <c r="E63" s="6">
        <f>ROUND(5856,1)</f>
        <v>5856</v>
      </c>
      <c r="F63" s="7" t="s">
        <v>0</v>
      </c>
    </row>
    <row r="64" ht="15" customHeight="1" spans="1:6">
      <c r="A64" s="5"/>
      <c r="B64" s="6">
        <v>45</v>
      </c>
      <c r="C64" s="6" t="s">
        <v>56</v>
      </c>
      <c r="D64" s="6" t="s">
        <v>7</v>
      </c>
      <c r="E64" s="6">
        <f>ROUND(5568,1)</f>
        <v>5568</v>
      </c>
      <c r="F64" s="7" t="s">
        <v>0</v>
      </c>
    </row>
    <row r="65" ht="23" customHeight="1" spans="1:6">
      <c r="A65" s="5"/>
      <c r="B65" s="6">
        <v>46</v>
      </c>
      <c r="C65" s="6" t="s">
        <v>57</v>
      </c>
      <c r="D65" s="6" t="s">
        <v>14</v>
      </c>
      <c r="E65" s="6">
        <f>ROUND(2928,1)</f>
        <v>2928</v>
      </c>
      <c r="F65" s="7" t="s">
        <v>0</v>
      </c>
    </row>
    <row r="66" ht="23" customHeight="1" spans="1:6">
      <c r="A66" s="5"/>
      <c r="B66" s="6">
        <v>47</v>
      </c>
      <c r="C66" s="6" t="s">
        <v>58</v>
      </c>
      <c r="D66" s="6" t="s">
        <v>7</v>
      </c>
      <c r="E66" s="6">
        <f>ROUND(5124,1)</f>
        <v>5124</v>
      </c>
      <c r="F66" s="7" t="s">
        <v>0</v>
      </c>
    </row>
    <row r="67" ht="15" customHeight="1" spans="1:6">
      <c r="A67" s="5"/>
      <c r="B67" s="6">
        <v>48</v>
      </c>
      <c r="C67" s="6" t="s">
        <v>59</v>
      </c>
      <c r="D67" s="6" t="s">
        <v>7</v>
      </c>
      <c r="E67" s="6">
        <f>ROUND(5856,1)</f>
        <v>5856</v>
      </c>
      <c r="F67" s="7" t="s">
        <v>0</v>
      </c>
    </row>
    <row r="68" ht="15" customHeight="1" spans="1:6">
      <c r="A68" s="5"/>
      <c r="B68" s="6">
        <v>49</v>
      </c>
      <c r="C68" s="6" t="s">
        <v>60</v>
      </c>
      <c r="D68" s="6" t="s">
        <v>7</v>
      </c>
      <c r="E68" s="6">
        <f>ROUND(11984,1)</f>
        <v>11984</v>
      </c>
      <c r="F68" s="7" t="s">
        <v>0</v>
      </c>
    </row>
    <row r="69" ht="23" customHeight="1" spans="1:6">
      <c r="A69" s="5"/>
      <c r="B69" s="6">
        <v>50</v>
      </c>
      <c r="C69" s="6" t="s">
        <v>61</v>
      </c>
      <c r="D69" s="6" t="s">
        <v>10</v>
      </c>
      <c r="E69" s="6">
        <f>ROUND(26644,1)</f>
        <v>26644</v>
      </c>
      <c r="F69" s="7" t="s">
        <v>0</v>
      </c>
    </row>
    <row r="70" ht="15" customHeight="1" spans="1:6">
      <c r="A70" s="5"/>
      <c r="B70" s="6">
        <v>51</v>
      </c>
      <c r="C70" s="6" t="s">
        <v>62</v>
      </c>
      <c r="D70" s="6" t="s">
        <v>7</v>
      </c>
      <c r="E70" s="6">
        <f>ROUND(5856,1)</f>
        <v>5856</v>
      </c>
      <c r="F70" s="7" t="s">
        <v>0</v>
      </c>
    </row>
    <row r="71" ht="15" customHeight="1" spans="1:6">
      <c r="A71" s="5"/>
      <c r="B71" s="6">
        <v>52</v>
      </c>
      <c r="C71" s="6" t="s">
        <v>63</v>
      </c>
      <c r="D71" s="6" t="s">
        <v>12</v>
      </c>
      <c r="E71" s="6">
        <f>ROUND(8893,1)</f>
        <v>8893</v>
      </c>
      <c r="F71" s="7" t="s">
        <v>0</v>
      </c>
    </row>
    <row r="72" ht="23" customHeight="1" spans="1:6">
      <c r="A72" s="5"/>
      <c r="B72" s="6">
        <v>53</v>
      </c>
      <c r="C72" s="6" t="s">
        <v>64</v>
      </c>
      <c r="D72" s="6" t="s">
        <v>10</v>
      </c>
      <c r="E72" s="6">
        <f>ROUND(2260,1)</f>
        <v>2260</v>
      </c>
      <c r="F72" s="7" t="s">
        <v>0</v>
      </c>
    </row>
    <row r="73" ht="15" customHeight="1" spans="1:6">
      <c r="A73" s="5"/>
      <c r="B73" s="6">
        <v>54</v>
      </c>
      <c r="C73" s="6" t="s">
        <v>65</v>
      </c>
      <c r="D73" s="6" t="s">
        <v>23</v>
      </c>
      <c r="E73" s="6">
        <f>ROUND(5856,1)</f>
        <v>5856</v>
      </c>
      <c r="F73" s="7" t="s">
        <v>0</v>
      </c>
    </row>
    <row r="74" ht="23" customHeight="1" spans="1:6">
      <c r="A74" s="5"/>
      <c r="B74" s="6"/>
      <c r="C74" s="6"/>
      <c r="D74" s="6" t="s">
        <v>10</v>
      </c>
      <c r="E74" s="6">
        <f>ROUND(10010,1)</f>
        <v>10010</v>
      </c>
      <c r="F74" s="7" t="s">
        <v>0</v>
      </c>
    </row>
    <row r="75" ht="23" customHeight="1" spans="1:6">
      <c r="A75" s="5"/>
      <c r="B75" s="6"/>
      <c r="C75" s="6"/>
      <c r="D75" s="6" t="s">
        <v>14</v>
      </c>
      <c r="E75" s="6">
        <f>ROUND(18666,1)</f>
        <v>18666</v>
      </c>
      <c r="F75" s="7" t="s">
        <v>0</v>
      </c>
    </row>
    <row r="76" ht="15" customHeight="1" spans="1:6">
      <c r="A76" s="5"/>
      <c r="B76" s="6">
        <v>55</v>
      </c>
      <c r="C76" s="6" t="s">
        <v>66</v>
      </c>
      <c r="D76" s="6" t="s">
        <v>23</v>
      </c>
      <c r="E76" s="6">
        <f>ROUND(4732,1)</f>
        <v>4732</v>
      </c>
      <c r="F76" s="7" t="s">
        <v>0</v>
      </c>
    </row>
    <row r="77" ht="23" customHeight="1" spans="1:6">
      <c r="A77" s="5"/>
      <c r="B77" s="6"/>
      <c r="C77" s="6"/>
      <c r="D77" s="6" t="s">
        <v>10</v>
      </c>
      <c r="E77" s="6">
        <f>ROUND(4520,1)</f>
        <v>4520</v>
      </c>
      <c r="F77" s="7" t="s">
        <v>0</v>
      </c>
    </row>
    <row r="78" ht="23" customHeight="1" spans="1:6">
      <c r="A78" s="5"/>
      <c r="B78" s="6"/>
      <c r="C78" s="6"/>
      <c r="D78" s="6" t="s">
        <v>14</v>
      </c>
      <c r="E78" s="6">
        <f>ROUND(8418,1)</f>
        <v>8418</v>
      </c>
      <c r="F78" s="7" t="s">
        <v>0</v>
      </c>
    </row>
    <row r="79" ht="15" customHeight="1" spans="1:6">
      <c r="A79" s="5"/>
      <c r="B79" s="6">
        <v>56</v>
      </c>
      <c r="C79" s="6" t="s">
        <v>67</v>
      </c>
      <c r="D79" s="6" t="s">
        <v>23</v>
      </c>
      <c r="E79" s="6">
        <f>ROUND(4026,1)</f>
        <v>4026</v>
      </c>
      <c r="F79" s="7" t="s">
        <v>0</v>
      </c>
    </row>
    <row r="80" ht="15" customHeight="1" spans="1:6">
      <c r="A80" s="5"/>
      <c r="B80" s="6"/>
      <c r="C80" s="6"/>
      <c r="D80" s="6" t="s">
        <v>7</v>
      </c>
      <c r="E80" s="6">
        <f>ROUND(5856,1)</f>
        <v>5856</v>
      </c>
      <c r="F80" s="7" t="s">
        <v>0</v>
      </c>
    </row>
    <row r="81" ht="23" customHeight="1" spans="1:6">
      <c r="A81" s="5"/>
      <c r="B81" s="6">
        <v>57</v>
      </c>
      <c r="C81" s="6" t="s">
        <v>68</v>
      </c>
      <c r="D81" s="6" t="s">
        <v>14</v>
      </c>
      <c r="E81" s="6">
        <f>ROUND(1464,1)</f>
        <v>1464</v>
      </c>
      <c r="F81" s="7" t="s">
        <v>0</v>
      </c>
    </row>
    <row r="82" ht="23" customHeight="1" spans="1:6">
      <c r="A82" s="5"/>
      <c r="B82" s="6">
        <v>58</v>
      </c>
      <c r="C82" s="6" t="s">
        <v>69</v>
      </c>
      <c r="D82" s="6" t="s">
        <v>10</v>
      </c>
      <c r="E82" s="6">
        <f>ROUND(5488,1)</f>
        <v>5488</v>
      </c>
      <c r="F82" s="7" t="s">
        <v>0</v>
      </c>
    </row>
    <row r="83" ht="15" customHeight="1" spans="1:6">
      <c r="A83" s="5"/>
      <c r="B83" s="6">
        <v>59</v>
      </c>
      <c r="C83" s="6" t="s">
        <v>70</v>
      </c>
      <c r="D83" s="6" t="s">
        <v>23</v>
      </c>
      <c r="E83" s="6">
        <f>ROUND(1464,1)</f>
        <v>1464</v>
      </c>
      <c r="F83" s="7" t="s">
        <v>0</v>
      </c>
    </row>
    <row r="84" ht="23" customHeight="1" spans="1:6">
      <c r="A84" s="5"/>
      <c r="B84" s="6"/>
      <c r="C84" s="6"/>
      <c r="D84" s="6" t="s">
        <v>10</v>
      </c>
      <c r="E84" s="6">
        <f>ROUND(5623,1)</f>
        <v>5623</v>
      </c>
      <c r="F84" s="7" t="s">
        <v>0</v>
      </c>
    </row>
    <row r="85" ht="23" customHeight="1" spans="1:6">
      <c r="A85" s="5"/>
      <c r="B85" s="6"/>
      <c r="C85" s="6"/>
      <c r="D85" s="6" t="s">
        <v>14</v>
      </c>
      <c r="E85" s="6">
        <f>ROUND(2196,1)</f>
        <v>2196</v>
      </c>
      <c r="F85" s="7" t="s">
        <v>0</v>
      </c>
    </row>
    <row r="86" ht="15" customHeight="1" spans="1:6">
      <c r="A86" s="5"/>
      <c r="B86" s="6">
        <v>60</v>
      </c>
      <c r="C86" s="6" t="s">
        <v>71</v>
      </c>
      <c r="D86" s="6" t="s">
        <v>23</v>
      </c>
      <c r="E86" s="6">
        <f>ROUND(2928,1)</f>
        <v>2928</v>
      </c>
      <c r="F86" s="7" t="s">
        <v>0</v>
      </c>
    </row>
    <row r="87" ht="23" customHeight="1" spans="1:6">
      <c r="A87" s="5"/>
      <c r="B87" s="6"/>
      <c r="C87" s="6"/>
      <c r="D87" s="6" t="s">
        <v>10</v>
      </c>
      <c r="E87" s="6">
        <f>ROUND(3390,1)</f>
        <v>3390</v>
      </c>
      <c r="F87" s="7" t="s">
        <v>0</v>
      </c>
    </row>
    <row r="88" ht="23" customHeight="1" spans="1:6">
      <c r="A88" s="5"/>
      <c r="B88" s="6"/>
      <c r="C88" s="6"/>
      <c r="D88" s="6" t="s">
        <v>14</v>
      </c>
      <c r="E88" s="6">
        <f>ROUND(1104,1)</f>
        <v>1104</v>
      </c>
      <c r="F88" s="7" t="s">
        <v>0</v>
      </c>
    </row>
    <row r="89" ht="23" customHeight="1" spans="1:6">
      <c r="A89" s="5"/>
      <c r="B89" s="6">
        <v>61</v>
      </c>
      <c r="C89" s="6" t="s">
        <v>72</v>
      </c>
      <c r="D89" s="6" t="s">
        <v>10</v>
      </c>
      <c r="E89" s="6">
        <f>ROUND(9040,1)</f>
        <v>9040</v>
      </c>
      <c r="F89" s="7" t="s">
        <v>0</v>
      </c>
    </row>
    <row r="90" ht="15" customHeight="1" spans="1:6">
      <c r="A90" s="5"/>
      <c r="B90" s="6">
        <v>62</v>
      </c>
      <c r="C90" s="6" t="s">
        <v>73</v>
      </c>
      <c r="D90" s="6" t="s">
        <v>23</v>
      </c>
      <c r="E90" s="6">
        <f>ROUND(1464,1)</f>
        <v>1464</v>
      </c>
      <c r="F90" s="7" t="s">
        <v>0</v>
      </c>
    </row>
    <row r="91" ht="15" customHeight="1" spans="1:6">
      <c r="A91" s="5"/>
      <c r="B91" s="6"/>
      <c r="C91" s="6"/>
      <c r="D91" s="6" t="s">
        <v>7</v>
      </c>
      <c r="E91" s="6">
        <f>ROUND(5856,1)</f>
        <v>5856</v>
      </c>
      <c r="F91" s="7" t="s">
        <v>0</v>
      </c>
    </row>
    <row r="92" ht="23" customHeight="1" spans="1:6">
      <c r="A92" s="5"/>
      <c r="B92" s="6"/>
      <c r="C92" s="6"/>
      <c r="D92" s="6" t="s">
        <v>14</v>
      </c>
      <c r="E92" s="6">
        <f>ROUND(1464,1)</f>
        <v>1464</v>
      </c>
      <c r="F92" s="7" t="s">
        <v>0</v>
      </c>
    </row>
    <row r="93" ht="15" customHeight="1" spans="1:6">
      <c r="A93" s="5"/>
      <c r="B93" s="6">
        <v>63</v>
      </c>
      <c r="C93" s="6" t="s">
        <v>74</v>
      </c>
      <c r="D93" s="6" t="s">
        <v>23</v>
      </c>
      <c r="E93" s="6">
        <f>ROUND(1464,1)</f>
        <v>1464</v>
      </c>
      <c r="F93" s="7" t="s">
        <v>0</v>
      </c>
    </row>
    <row r="94" ht="15" customHeight="1" spans="1:6">
      <c r="A94" s="5"/>
      <c r="B94" s="6"/>
      <c r="C94" s="6"/>
      <c r="D94" s="6" t="s">
        <v>7</v>
      </c>
      <c r="E94" s="6">
        <f>ROUND(5712,1)</f>
        <v>5712</v>
      </c>
      <c r="F94" s="7" t="s">
        <v>0</v>
      </c>
    </row>
    <row r="95" ht="15" customHeight="1" spans="1:6">
      <c r="A95" s="5"/>
      <c r="B95" s="6">
        <v>64</v>
      </c>
      <c r="C95" s="6" t="s">
        <v>75</v>
      </c>
      <c r="D95" s="6" t="s">
        <v>7</v>
      </c>
      <c r="E95" s="6">
        <f>ROUND(6128,1)</f>
        <v>6128</v>
      </c>
      <c r="F95" s="7" t="s">
        <v>0</v>
      </c>
    </row>
    <row r="96" ht="15" customHeight="1" spans="1:6">
      <c r="A96" s="5"/>
      <c r="B96" s="6">
        <v>65</v>
      </c>
      <c r="C96" s="6" t="s">
        <v>76</v>
      </c>
      <c r="D96" s="6" t="s">
        <v>12</v>
      </c>
      <c r="E96" s="6">
        <f>ROUND(14346,1)</f>
        <v>14346</v>
      </c>
      <c r="F96" s="7" t="s">
        <v>0</v>
      </c>
    </row>
    <row r="97" ht="23" customHeight="1" spans="1:6">
      <c r="A97" s="5"/>
      <c r="B97" s="6">
        <v>66</v>
      </c>
      <c r="C97" s="6" t="s">
        <v>77</v>
      </c>
      <c r="D97" s="6" t="s">
        <v>14</v>
      </c>
      <c r="E97" s="6">
        <f>ROUND(1464,1)</f>
        <v>1464</v>
      </c>
      <c r="F97" s="7" t="s">
        <v>0</v>
      </c>
    </row>
    <row r="98" ht="23" customHeight="1" spans="1:6">
      <c r="A98" s="5"/>
      <c r="B98" s="6">
        <v>67</v>
      </c>
      <c r="C98" s="6" t="s">
        <v>78</v>
      </c>
      <c r="D98" s="6" t="s">
        <v>7</v>
      </c>
      <c r="E98" s="6">
        <f>ROUND(8052,1)</f>
        <v>8052</v>
      </c>
      <c r="F98" s="7" t="s">
        <v>0</v>
      </c>
    </row>
    <row r="99" ht="23" customHeight="1" spans="1:6">
      <c r="A99" s="5"/>
      <c r="B99" s="6">
        <v>68</v>
      </c>
      <c r="C99" s="6" t="s">
        <v>79</v>
      </c>
      <c r="D99" s="6" t="s">
        <v>10</v>
      </c>
      <c r="E99" s="6">
        <f>ROUND(13560,1)</f>
        <v>13560</v>
      </c>
      <c r="F99" s="7" t="s">
        <v>0</v>
      </c>
    </row>
    <row r="100" ht="23" customHeight="1" spans="1:6">
      <c r="A100" s="5"/>
      <c r="B100" s="6"/>
      <c r="C100" s="6"/>
      <c r="D100" s="6" t="s">
        <v>14</v>
      </c>
      <c r="E100" s="6">
        <f>ROUND(340,1)</f>
        <v>340</v>
      </c>
      <c r="F100" s="7" t="s">
        <v>0</v>
      </c>
    </row>
    <row r="101" ht="23" customHeight="1" spans="1:6">
      <c r="A101" s="5"/>
      <c r="B101" s="6">
        <v>69</v>
      </c>
      <c r="C101" s="6" t="s">
        <v>80</v>
      </c>
      <c r="D101" s="6" t="s">
        <v>23</v>
      </c>
      <c r="E101" s="6">
        <f>ROUND(1760,1)</f>
        <v>1760</v>
      </c>
      <c r="F101" s="7" t="s">
        <v>0</v>
      </c>
    </row>
    <row r="102" ht="23" customHeight="1" spans="1:6">
      <c r="A102" s="5"/>
      <c r="B102" s="6">
        <v>70</v>
      </c>
      <c r="C102" s="6" t="s">
        <v>81</v>
      </c>
      <c r="D102" s="6" t="s">
        <v>10</v>
      </c>
      <c r="E102" s="6">
        <f>ROUND(4439,1)</f>
        <v>4439</v>
      </c>
      <c r="F102" s="7" t="s">
        <v>0</v>
      </c>
    </row>
    <row r="103" ht="23" customHeight="1" spans="1:6">
      <c r="A103" s="5"/>
      <c r="B103" s="6"/>
      <c r="C103" s="6"/>
      <c r="D103" s="6" t="s">
        <v>14</v>
      </c>
      <c r="E103" s="6">
        <f>ROUND(1464,1)</f>
        <v>1464</v>
      </c>
      <c r="F103" s="7" t="s">
        <v>0</v>
      </c>
    </row>
    <row r="104" ht="15" customHeight="1" spans="1:6">
      <c r="A104" s="5"/>
      <c r="B104" s="6">
        <v>71</v>
      </c>
      <c r="C104" s="6" t="s">
        <v>82</v>
      </c>
      <c r="D104" s="6" t="s">
        <v>7</v>
      </c>
      <c r="E104" s="6">
        <f>ROUND(5856,1)</f>
        <v>5856</v>
      </c>
      <c r="F104" s="7" t="s">
        <v>0</v>
      </c>
    </row>
    <row r="105" ht="23" customHeight="1" spans="1:6">
      <c r="A105" s="5"/>
      <c r="B105" s="6"/>
      <c r="C105" s="6"/>
      <c r="D105" s="6" t="s">
        <v>14</v>
      </c>
      <c r="E105" s="6">
        <f>ROUND(1464,1)</f>
        <v>1464</v>
      </c>
      <c r="F105" s="7" t="s">
        <v>0</v>
      </c>
    </row>
    <row r="106" ht="23" customHeight="1" spans="1:6">
      <c r="A106" s="5"/>
      <c r="B106" s="6">
        <v>72</v>
      </c>
      <c r="C106" s="6" t="s">
        <v>83</v>
      </c>
      <c r="D106" s="6" t="s">
        <v>14</v>
      </c>
      <c r="E106" s="6">
        <f>ROUND(4464,1)</f>
        <v>4464</v>
      </c>
      <c r="F106" s="7" t="s">
        <v>0</v>
      </c>
    </row>
    <row r="107" ht="15" customHeight="1" spans="1:6">
      <c r="A107" s="5"/>
      <c r="B107" s="6">
        <v>73</v>
      </c>
      <c r="C107" s="6" t="s">
        <v>84</v>
      </c>
      <c r="D107" s="6" t="s">
        <v>23</v>
      </c>
      <c r="E107" s="6">
        <f>ROUND(1464,1)</f>
        <v>1464</v>
      </c>
      <c r="F107" s="7" t="s">
        <v>0</v>
      </c>
    </row>
    <row r="108" ht="15" customHeight="1" spans="1:6">
      <c r="A108" s="5"/>
      <c r="B108" s="6">
        <v>74</v>
      </c>
      <c r="C108" s="6" t="s">
        <v>85</v>
      </c>
      <c r="D108" s="6" t="s">
        <v>23</v>
      </c>
      <c r="E108" s="6">
        <f>ROUND(1464,1)</f>
        <v>1464</v>
      </c>
      <c r="F108" s="7" t="s">
        <v>0</v>
      </c>
    </row>
    <row r="109" ht="23" customHeight="1" spans="1:6">
      <c r="A109" s="5"/>
      <c r="B109" s="6"/>
      <c r="C109" s="6"/>
      <c r="D109" s="6" t="s">
        <v>10</v>
      </c>
      <c r="E109" s="6">
        <f>ROUND(6726,1)</f>
        <v>6726</v>
      </c>
      <c r="F109" s="7" t="s">
        <v>0</v>
      </c>
    </row>
    <row r="110" ht="23" customHeight="1" spans="1:6">
      <c r="A110" s="5"/>
      <c r="B110" s="6"/>
      <c r="C110" s="6"/>
      <c r="D110" s="6" t="s">
        <v>14</v>
      </c>
      <c r="E110" s="6">
        <f>ROUND(5626,1)</f>
        <v>5626</v>
      </c>
      <c r="F110" s="7" t="s">
        <v>0</v>
      </c>
    </row>
    <row r="111" ht="15" customHeight="1" spans="1:6">
      <c r="A111" s="5"/>
      <c r="B111" s="6">
        <v>75</v>
      </c>
      <c r="C111" s="6" t="s">
        <v>86</v>
      </c>
      <c r="D111" s="6" t="s">
        <v>23</v>
      </c>
      <c r="E111" s="6">
        <f>ROUND(2928,1)</f>
        <v>2928</v>
      </c>
      <c r="F111" s="7" t="s">
        <v>0</v>
      </c>
    </row>
    <row r="112" ht="23" customHeight="1" spans="1:6">
      <c r="A112" s="5"/>
      <c r="B112" s="6"/>
      <c r="C112" s="6"/>
      <c r="D112" s="6" t="s">
        <v>10</v>
      </c>
      <c r="E112" s="6">
        <f>ROUND(1130,1)</f>
        <v>1130</v>
      </c>
      <c r="F112" s="7" t="s">
        <v>0</v>
      </c>
    </row>
    <row r="113" ht="15" customHeight="1" spans="1:6">
      <c r="A113" s="5"/>
      <c r="B113" s="6"/>
      <c r="C113" s="6"/>
      <c r="D113" s="6" t="s">
        <v>7</v>
      </c>
      <c r="E113" s="6">
        <f>ROUND(7320,1)</f>
        <v>7320</v>
      </c>
      <c r="F113" s="7" t="s">
        <v>0</v>
      </c>
    </row>
    <row r="114" ht="15" customHeight="1" spans="1:6">
      <c r="A114" s="5"/>
      <c r="B114" s="6">
        <v>76</v>
      </c>
      <c r="C114" s="6" t="s">
        <v>87</v>
      </c>
      <c r="D114" s="6" t="s">
        <v>23</v>
      </c>
      <c r="E114" s="6">
        <f>ROUND(732,1)</f>
        <v>732</v>
      </c>
      <c r="F114" s="7" t="s">
        <v>0</v>
      </c>
    </row>
    <row r="115" ht="23" customHeight="1" spans="1:6">
      <c r="A115" s="5"/>
      <c r="B115" s="6"/>
      <c r="C115" s="6"/>
      <c r="D115" s="6" t="s">
        <v>14</v>
      </c>
      <c r="E115" s="6">
        <f>ROUND(3660,1)</f>
        <v>3660</v>
      </c>
      <c r="F115" s="7" t="s">
        <v>0</v>
      </c>
    </row>
    <row r="116" ht="15" customHeight="1" spans="1:6">
      <c r="A116" s="5"/>
      <c r="B116" s="6">
        <v>77</v>
      </c>
      <c r="C116" s="6" t="s">
        <v>88</v>
      </c>
      <c r="D116" s="6" t="s">
        <v>23</v>
      </c>
      <c r="E116" s="6">
        <f>ROUND(2928,1)</f>
        <v>2928</v>
      </c>
      <c r="F116" s="7" t="s">
        <v>0</v>
      </c>
    </row>
    <row r="117" ht="23" customHeight="1" spans="1:6">
      <c r="A117" s="5"/>
      <c r="B117" s="6"/>
      <c r="C117" s="6"/>
      <c r="D117" s="6" t="s">
        <v>14</v>
      </c>
      <c r="E117" s="6">
        <f>ROUND(2928,1)</f>
        <v>2928</v>
      </c>
      <c r="F117" s="7" t="s">
        <v>0</v>
      </c>
    </row>
    <row r="118" ht="15" customHeight="1" spans="1:6">
      <c r="A118" s="5"/>
      <c r="B118" s="6">
        <v>78</v>
      </c>
      <c r="C118" s="6" t="s">
        <v>89</v>
      </c>
      <c r="D118" s="6" t="s">
        <v>7</v>
      </c>
      <c r="E118" s="6">
        <f>ROUND(5124,1)</f>
        <v>5124</v>
      </c>
      <c r="F118" s="7" t="s">
        <v>0</v>
      </c>
    </row>
    <row r="119" ht="23" customHeight="1" spans="1:6">
      <c r="A119" s="5"/>
      <c r="B119" s="6"/>
      <c r="C119" s="6"/>
      <c r="D119" s="6" t="s">
        <v>14</v>
      </c>
      <c r="E119" s="6">
        <f>ROUND(1464,1)</f>
        <v>1464</v>
      </c>
      <c r="F119" s="7" t="s">
        <v>0</v>
      </c>
    </row>
    <row r="120" ht="23" customHeight="1" spans="1:6">
      <c r="A120" s="5"/>
      <c r="B120" s="6">
        <v>79</v>
      </c>
      <c r="C120" s="6" t="s">
        <v>90</v>
      </c>
      <c r="D120" s="6" t="s">
        <v>17</v>
      </c>
      <c r="E120" s="6">
        <f>ROUND(4800,1)</f>
        <v>4800</v>
      </c>
      <c r="F120" s="7" t="s">
        <v>0</v>
      </c>
    </row>
    <row r="121" ht="23" customHeight="1" spans="1:6">
      <c r="A121" s="5"/>
      <c r="B121" s="6"/>
      <c r="C121" s="6"/>
      <c r="D121" s="6" t="s">
        <v>14</v>
      </c>
      <c r="E121" s="6">
        <f>ROUND(2240,1)</f>
        <v>2240</v>
      </c>
      <c r="F121" s="7" t="s">
        <v>0</v>
      </c>
    </row>
    <row r="122" ht="23" customHeight="1" spans="1:6">
      <c r="A122" s="5"/>
      <c r="B122" s="6">
        <v>80</v>
      </c>
      <c r="C122" s="6" t="s">
        <v>91</v>
      </c>
      <c r="D122" s="6" t="s">
        <v>10</v>
      </c>
      <c r="E122" s="6">
        <f>ROUND(2260,1)</f>
        <v>2260</v>
      </c>
      <c r="F122" s="7" t="s">
        <v>0</v>
      </c>
    </row>
    <row r="123" ht="15" customHeight="1" spans="1:6">
      <c r="A123" s="5"/>
      <c r="B123" s="6"/>
      <c r="C123" s="6"/>
      <c r="D123" s="6" t="s">
        <v>7</v>
      </c>
      <c r="E123" s="6">
        <f>ROUND(519167,1)</f>
        <v>519167</v>
      </c>
      <c r="F123" s="7" t="s">
        <v>0</v>
      </c>
    </row>
    <row r="124" ht="15" customHeight="1" spans="1:6">
      <c r="A124" s="5"/>
      <c r="B124" s="6">
        <v>81</v>
      </c>
      <c r="C124" s="6" t="s">
        <v>92</v>
      </c>
      <c r="D124" s="6" t="s">
        <v>23</v>
      </c>
      <c r="E124" s="6">
        <f>ROUND(732,1)</f>
        <v>732</v>
      </c>
      <c r="F124" s="7" t="s">
        <v>0</v>
      </c>
    </row>
    <row r="125" ht="15" customHeight="1" spans="1:6">
      <c r="A125" s="5"/>
      <c r="B125" s="6"/>
      <c r="C125" s="6"/>
      <c r="D125" s="6" t="s">
        <v>7</v>
      </c>
      <c r="E125" s="6">
        <f>ROUND(4392,1)</f>
        <v>4392</v>
      </c>
      <c r="F125" s="7" t="s">
        <v>0</v>
      </c>
    </row>
    <row r="126" ht="15" customHeight="1" spans="1:6">
      <c r="A126" s="5"/>
      <c r="B126" s="6">
        <v>82</v>
      </c>
      <c r="C126" s="6" t="s">
        <v>93</v>
      </c>
      <c r="D126" s="6" t="s">
        <v>7</v>
      </c>
      <c r="E126" s="6">
        <f>ROUND(2196,1)</f>
        <v>2196</v>
      </c>
      <c r="F126" s="7" t="s">
        <v>0</v>
      </c>
    </row>
    <row r="127" ht="15" customHeight="1" spans="1:6">
      <c r="A127" s="5"/>
      <c r="B127" s="6">
        <v>83</v>
      </c>
      <c r="C127" s="6" t="s">
        <v>94</v>
      </c>
      <c r="D127" s="6" t="s">
        <v>12</v>
      </c>
      <c r="E127" s="6">
        <f>ROUND(14816,1)</f>
        <v>14816</v>
      </c>
      <c r="F127" s="7" t="s">
        <v>0</v>
      </c>
    </row>
    <row r="128" ht="15" customHeight="1" spans="1:6">
      <c r="A128" s="5"/>
      <c r="B128" s="6">
        <v>84</v>
      </c>
      <c r="C128" s="6" t="s">
        <v>95</v>
      </c>
      <c r="D128" s="6" t="s">
        <v>23</v>
      </c>
      <c r="E128" s="6">
        <f>ROUND(2928,1)</f>
        <v>2928</v>
      </c>
      <c r="F128" s="7" t="s">
        <v>0</v>
      </c>
    </row>
    <row r="129" ht="23" customHeight="1" spans="1:6">
      <c r="A129" s="5"/>
      <c r="B129" s="6">
        <v>85</v>
      </c>
      <c r="C129" s="6" t="s">
        <v>96</v>
      </c>
      <c r="D129" s="6" t="s">
        <v>14</v>
      </c>
      <c r="E129" s="6">
        <f>ROUND(1464,1)</f>
        <v>1464</v>
      </c>
      <c r="F129" s="7" t="s">
        <v>0</v>
      </c>
    </row>
    <row r="130" ht="15" customHeight="1" spans="1:6">
      <c r="A130" s="5"/>
      <c r="B130" s="6">
        <v>86</v>
      </c>
      <c r="C130" s="6" t="s">
        <v>97</v>
      </c>
      <c r="D130" s="6" t="s">
        <v>7</v>
      </c>
      <c r="E130" s="6">
        <f>ROUND(8320,1)</f>
        <v>8320</v>
      </c>
      <c r="F130" s="7" t="s">
        <v>0</v>
      </c>
    </row>
    <row r="131" ht="15" customHeight="1" spans="1:6">
      <c r="A131" s="5"/>
      <c r="B131" s="6">
        <v>87</v>
      </c>
      <c r="C131" s="6" t="s">
        <v>98</v>
      </c>
      <c r="D131" s="6" t="s">
        <v>7</v>
      </c>
      <c r="E131" s="6">
        <f>ROUND(4392,1)</f>
        <v>4392</v>
      </c>
      <c r="F131" s="7" t="s">
        <v>0</v>
      </c>
    </row>
    <row r="132" ht="23" customHeight="1" spans="1:6">
      <c r="A132" s="5"/>
      <c r="B132" s="6">
        <v>88</v>
      </c>
      <c r="C132" s="6" t="s">
        <v>99</v>
      </c>
      <c r="D132" s="6" t="s">
        <v>14</v>
      </c>
      <c r="E132" s="6">
        <f>ROUND(3064,1)</f>
        <v>3064</v>
      </c>
      <c r="F132" s="7" t="s">
        <v>0</v>
      </c>
    </row>
    <row r="133" ht="15" customHeight="1" spans="1:6">
      <c r="A133" s="5"/>
      <c r="B133" s="6">
        <v>89</v>
      </c>
      <c r="C133" s="6" t="s">
        <v>100</v>
      </c>
      <c r="D133" s="6" t="s">
        <v>23</v>
      </c>
      <c r="E133" s="6">
        <f>ROUND(16936,1)</f>
        <v>16936</v>
      </c>
      <c r="F133" s="7" t="s">
        <v>0</v>
      </c>
    </row>
    <row r="134" ht="23" customHeight="1" spans="1:6">
      <c r="A134" s="5"/>
      <c r="B134" s="6"/>
      <c r="C134" s="6"/>
      <c r="D134" s="6" t="s">
        <v>10</v>
      </c>
      <c r="E134" s="6">
        <f>ROUND(4520,1)</f>
        <v>4520</v>
      </c>
      <c r="F134" s="7" t="s">
        <v>0</v>
      </c>
    </row>
    <row r="135" ht="15" customHeight="1" spans="1:6">
      <c r="A135" s="5"/>
      <c r="B135" s="6"/>
      <c r="C135" s="6"/>
      <c r="D135" s="6" t="s">
        <v>7</v>
      </c>
      <c r="E135" s="6">
        <f>ROUND(96640,1)</f>
        <v>96640</v>
      </c>
      <c r="F135" s="7" t="s">
        <v>0</v>
      </c>
    </row>
    <row r="136" ht="23" customHeight="1" spans="1:6">
      <c r="A136" s="5"/>
      <c r="B136" s="6"/>
      <c r="C136" s="6"/>
      <c r="D136" s="6" t="s">
        <v>14</v>
      </c>
      <c r="E136" s="6">
        <f>ROUND(3704,1)</f>
        <v>3704</v>
      </c>
      <c r="F136" s="7" t="s">
        <v>0</v>
      </c>
    </row>
    <row r="137" ht="15" customHeight="1" spans="1:6">
      <c r="A137" s="5"/>
      <c r="B137" s="6">
        <v>90</v>
      </c>
      <c r="C137" s="6" t="s">
        <v>101</v>
      </c>
      <c r="D137" s="6" t="s">
        <v>23</v>
      </c>
      <c r="E137" s="6">
        <f>ROUND(1920,1)</f>
        <v>1920</v>
      </c>
      <c r="F137" s="7" t="s">
        <v>0</v>
      </c>
    </row>
    <row r="138" ht="15" customHeight="1" spans="1:6">
      <c r="A138" s="5"/>
      <c r="B138" s="6">
        <v>91</v>
      </c>
      <c r="C138" s="6" t="s">
        <v>102</v>
      </c>
      <c r="D138" s="6" t="s">
        <v>7</v>
      </c>
      <c r="E138" s="6">
        <f>ROUND(14968,1)</f>
        <v>14968</v>
      </c>
      <c r="F138" s="7" t="s">
        <v>0</v>
      </c>
    </row>
    <row r="139" ht="23" customHeight="1" spans="1:6">
      <c r="A139" s="5"/>
      <c r="B139" s="6"/>
      <c r="C139" s="6"/>
      <c r="D139" s="6" t="s">
        <v>14</v>
      </c>
      <c r="E139" s="6">
        <f>ROUND(2992,1)</f>
        <v>2992</v>
      </c>
      <c r="F139" s="7" t="s">
        <v>0</v>
      </c>
    </row>
    <row r="140" ht="15" customHeight="1" spans="1:6">
      <c r="A140" s="5"/>
      <c r="B140" s="6">
        <v>92</v>
      </c>
      <c r="C140" s="6" t="s">
        <v>103</v>
      </c>
      <c r="D140" s="6" t="s">
        <v>7</v>
      </c>
      <c r="E140" s="6">
        <f>ROUND(16104,1)</f>
        <v>16104</v>
      </c>
      <c r="F140" s="7" t="s">
        <v>0</v>
      </c>
    </row>
    <row r="141" ht="23" customHeight="1" spans="1:6">
      <c r="A141" s="5"/>
      <c r="B141" s="6">
        <v>93</v>
      </c>
      <c r="C141" s="6" t="s">
        <v>104</v>
      </c>
      <c r="D141" s="6" t="s">
        <v>14</v>
      </c>
      <c r="E141" s="6">
        <f>ROUND(732,1)</f>
        <v>732</v>
      </c>
      <c r="F141" s="7" t="s">
        <v>0</v>
      </c>
    </row>
    <row r="142" ht="23" customHeight="1" spans="1:6">
      <c r="A142" s="5"/>
      <c r="B142" s="6">
        <v>94</v>
      </c>
      <c r="C142" s="6" t="s">
        <v>105</v>
      </c>
      <c r="D142" s="6" t="s">
        <v>14</v>
      </c>
      <c r="E142" s="6">
        <f>ROUND(1464,1)</f>
        <v>1464</v>
      </c>
      <c r="F142" s="7" t="s">
        <v>0</v>
      </c>
    </row>
    <row r="143" ht="15" customHeight="1" spans="1:6">
      <c r="A143" s="5"/>
      <c r="B143" s="6">
        <v>95</v>
      </c>
      <c r="C143" s="6" t="s">
        <v>106</v>
      </c>
      <c r="D143" s="6" t="s">
        <v>7</v>
      </c>
      <c r="E143" s="6">
        <f>ROUND(9464,1)</f>
        <v>9464</v>
      </c>
      <c r="F143" s="7" t="s">
        <v>0</v>
      </c>
    </row>
    <row r="144" ht="15" customHeight="1" spans="1:6">
      <c r="A144" s="5"/>
      <c r="B144" s="6">
        <v>96</v>
      </c>
      <c r="C144" s="6" t="s">
        <v>107</v>
      </c>
      <c r="D144" s="6" t="s">
        <v>23</v>
      </c>
      <c r="E144" s="6">
        <f>ROUND(22326,1)</f>
        <v>22326</v>
      </c>
      <c r="F144" s="7" t="s">
        <v>0</v>
      </c>
    </row>
    <row r="145" ht="23" customHeight="1" spans="1:6">
      <c r="A145" s="5"/>
      <c r="B145" s="6"/>
      <c r="C145" s="6"/>
      <c r="D145" s="6" t="s">
        <v>10</v>
      </c>
      <c r="E145" s="6">
        <f>ROUND(6354,1)</f>
        <v>6354</v>
      </c>
      <c r="F145" s="7" t="s">
        <v>0</v>
      </c>
    </row>
    <row r="146" ht="23" customHeight="1" spans="1:6">
      <c r="A146" s="5"/>
      <c r="B146" s="6"/>
      <c r="C146" s="6"/>
      <c r="D146" s="6" t="s">
        <v>14</v>
      </c>
      <c r="E146" s="6">
        <f>ROUND(25594,1)</f>
        <v>25594</v>
      </c>
      <c r="F146" s="7" t="s">
        <v>0</v>
      </c>
    </row>
    <row r="147" ht="15" customHeight="1" spans="1:6">
      <c r="A147" s="5"/>
      <c r="B147" s="6">
        <v>97</v>
      </c>
      <c r="C147" s="6" t="s">
        <v>108</v>
      </c>
      <c r="D147" s="6" t="s">
        <v>23</v>
      </c>
      <c r="E147" s="6">
        <f>ROUND(1464,1)</f>
        <v>1464</v>
      </c>
      <c r="F147" s="7" t="s">
        <v>0</v>
      </c>
    </row>
    <row r="148" ht="15" customHeight="1" spans="1:6">
      <c r="A148" s="5"/>
      <c r="B148" s="6"/>
      <c r="C148" s="6"/>
      <c r="D148" s="6" t="s">
        <v>7</v>
      </c>
      <c r="E148" s="6">
        <f>ROUND(98968,1)</f>
        <v>98968</v>
      </c>
      <c r="F148" s="7" t="s">
        <v>0</v>
      </c>
    </row>
    <row r="149" ht="23" customHeight="1" spans="1:6">
      <c r="A149" s="5"/>
      <c r="B149" s="6"/>
      <c r="C149" s="6"/>
      <c r="D149" s="6" t="s">
        <v>14</v>
      </c>
      <c r="E149" s="6">
        <f>ROUND(1464,1)</f>
        <v>1464</v>
      </c>
      <c r="F149" s="7" t="s">
        <v>0</v>
      </c>
    </row>
    <row r="150" ht="15" customHeight="1" spans="1:6">
      <c r="A150" s="5"/>
      <c r="B150" s="6">
        <v>98</v>
      </c>
      <c r="C150" s="6" t="s">
        <v>109</v>
      </c>
      <c r="D150" s="6" t="s">
        <v>23</v>
      </c>
      <c r="E150" s="6">
        <f>ROUND(9212,1)</f>
        <v>9212</v>
      </c>
      <c r="F150" s="7" t="s">
        <v>0</v>
      </c>
    </row>
    <row r="151" ht="23" customHeight="1" spans="1:6">
      <c r="A151" s="5"/>
      <c r="B151" s="6"/>
      <c r="C151" s="6"/>
      <c r="D151" s="6" t="s">
        <v>14</v>
      </c>
      <c r="E151" s="6">
        <f>ROUND(12100,1)</f>
        <v>12100</v>
      </c>
      <c r="F151" s="7" t="s">
        <v>0</v>
      </c>
    </row>
    <row r="152" ht="15" customHeight="1" spans="1:6">
      <c r="A152" s="5"/>
      <c r="B152" s="6">
        <v>99</v>
      </c>
      <c r="C152" s="6" t="s">
        <v>110</v>
      </c>
      <c r="D152" s="6" t="s">
        <v>7</v>
      </c>
      <c r="E152" s="6">
        <f>ROUND(2928,1)</f>
        <v>2928</v>
      </c>
      <c r="F152" s="7" t="s">
        <v>0</v>
      </c>
    </row>
    <row r="153" ht="15" customHeight="1" spans="1:6">
      <c r="A153" s="5"/>
      <c r="B153" s="6">
        <v>100</v>
      </c>
      <c r="C153" s="6" t="s">
        <v>111</v>
      </c>
      <c r="D153" s="6" t="s">
        <v>7</v>
      </c>
      <c r="E153" s="6">
        <f>ROUND(22640,1)</f>
        <v>22640</v>
      </c>
      <c r="F153" s="7" t="s">
        <v>0</v>
      </c>
    </row>
    <row r="154" ht="23" customHeight="1" spans="1:6">
      <c r="A154" s="5"/>
      <c r="B154" s="6"/>
      <c r="C154" s="6"/>
      <c r="D154" s="6" t="s">
        <v>14</v>
      </c>
      <c r="E154" s="6">
        <f>ROUND(2562,1)</f>
        <v>2562</v>
      </c>
      <c r="F154" s="7" t="s">
        <v>0</v>
      </c>
    </row>
    <row r="155" ht="15" customHeight="1" spans="1:6">
      <c r="A155" s="5"/>
      <c r="B155" s="6">
        <v>101</v>
      </c>
      <c r="C155" s="6" t="s">
        <v>112</v>
      </c>
      <c r="D155" s="6" t="s">
        <v>7</v>
      </c>
      <c r="E155" s="6">
        <f>ROUND(2928,1)</f>
        <v>2928</v>
      </c>
      <c r="F155" s="7" t="s">
        <v>0</v>
      </c>
    </row>
    <row r="156" ht="23" customHeight="1" spans="1:6">
      <c r="A156" s="5"/>
      <c r="B156" s="6">
        <v>102</v>
      </c>
      <c r="C156" s="6" t="s">
        <v>113</v>
      </c>
      <c r="D156" s="6" t="s">
        <v>10</v>
      </c>
      <c r="E156" s="6">
        <f>ROUND(9040,1)</f>
        <v>9040</v>
      </c>
      <c r="F156" s="7" t="s">
        <v>0</v>
      </c>
    </row>
    <row r="157" ht="15" customHeight="1" spans="1:6">
      <c r="A157" s="5"/>
      <c r="B157" s="6">
        <v>103</v>
      </c>
      <c r="C157" s="6" t="s">
        <v>114</v>
      </c>
      <c r="D157" s="6" t="s">
        <v>7</v>
      </c>
      <c r="E157" s="6">
        <f>ROUND(18196,1)</f>
        <v>18196</v>
      </c>
      <c r="F157" s="7" t="s">
        <v>0</v>
      </c>
    </row>
    <row r="158" ht="15" customHeight="1" spans="1:6">
      <c r="A158" s="5"/>
      <c r="B158" s="6">
        <v>104</v>
      </c>
      <c r="C158" s="6" t="s">
        <v>115</v>
      </c>
      <c r="D158" s="6" t="s">
        <v>23</v>
      </c>
      <c r="E158" s="6">
        <f>ROUND(4732,1)</f>
        <v>4732</v>
      </c>
      <c r="F158" s="7" t="s">
        <v>0</v>
      </c>
    </row>
    <row r="159" ht="23" customHeight="1" spans="1:6">
      <c r="A159" s="5"/>
      <c r="B159" s="6"/>
      <c r="C159" s="6"/>
      <c r="D159" s="6" t="s">
        <v>10</v>
      </c>
      <c r="E159" s="6">
        <f>ROUND(221316,1)</f>
        <v>221316</v>
      </c>
      <c r="F159" s="7" t="s">
        <v>0</v>
      </c>
    </row>
    <row r="160" ht="23" customHeight="1" spans="1:6">
      <c r="A160" s="5"/>
      <c r="B160" s="6"/>
      <c r="C160" s="6"/>
      <c r="D160" s="6" t="s">
        <v>14</v>
      </c>
      <c r="E160" s="6">
        <f>ROUND(12444,1)</f>
        <v>12444</v>
      </c>
      <c r="F160" s="7" t="s">
        <v>0</v>
      </c>
    </row>
    <row r="161" ht="15" customHeight="1" spans="1:6">
      <c r="A161" s="5"/>
      <c r="B161" s="6">
        <v>105</v>
      </c>
      <c r="C161" s="6" t="s">
        <v>116</v>
      </c>
      <c r="D161" s="6" t="s">
        <v>23</v>
      </c>
      <c r="E161" s="6">
        <f>ROUND(3660,1)</f>
        <v>3660</v>
      </c>
      <c r="F161" s="7" t="s">
        <v>0</v>
      </c>
    </row>
    <row r="162" ht="23" customHeight="1" spans="1:6">
      <c r="A162" s="5"/>
      <c r="B162" s="6"/>
      <c r="C162" s="6"/>
      <c r="D162" s="6" t="s">
        <v>14</v>
      </c>
      <c r="E162" s="6">
        <f>ROUND(10614,1)</f>
        <v>10614</v>
      </c>
      <c r="F162" s="7" t="s">
        <v>0</v>
      </c>
    </row>
    <row r="163" ht="15" customHeight="1" spans="1:6">
      <c r="A163" s="5"/>
      <c r="B163" s="6">
        <v>106</v>
      </c>
      <c r="C163" s="6" t="s">
        <v>117</v>
      </c>
      <c r="D163" s="6" t="s">
        <v>7</v>
      </c>
      <c r="E163" s="6">
        <f>ROUND(20496,1)</f>
        <v>20496</v>
      </c>
      <c r="F163" s="7" t="s">
        <v>0</v>
      </c>
    </row>
    <row r="164" ht="23" customHeight="1" spans="1:6">
      <c r="A164" s="5"/>
      <c r="B164" s="6">
        <v>107</v>
      </c>
      <c r="C164" s="6" t="s">
        <v>118</v>
      </c>
      <c r="D164" s="6" t="s">
        <v>7</v>
      </c>
      <c r="E164" s="6">
        <f>ROUND(8464,1)</f>
        <v>8464</v>
      </c>
      <c r="F164" s="7" t="s">
        <v>0</v>
      </c>
    </row>
    <row r="165" ht="23" customHeight="1" spans="1:6">
      <c r="A165" s="5"/>
      <c r="B165" s="6">
        <v>108</v>
      </c>
      <c r="C165" s="6" t="s">
        <v>119</v>
      </c>
      <c r="D165" s="6" t="s">
        <v>10</v>
      </c>
      <c r="E165" s="6">
        <f>ROUND(2260,1)</f>
        <v>2260</v>
      </c>
      <c r="F165" s="7" t="s">
        <v>0</v>
      </c>
    </row>
    <row r="166" ht="15" customHeight="1" spans="1:6">
      <c r="A166" s="5"/>
      <c r="B166" s="6">
        <v>109</v>
      </c>
      <c r="C166" s="6" t="s">
        <v>120</v>
      </c>
      <c r="D166" s="6" t="s">
        <v>7</v>
      </c>
      <c r="E166" s="6">
        <f>ROUND(13908,1)</f>
        <v>13908</v>
      </c>
      <c r="F166" s="7" t="s">
        <v>0</v>
      </c>
    </row>
    <row r="167" ht="23" customHeight="1" spans="1:6">
      <c r="A167" s="5"/>
      <c r="B167" s="6"/>
      <c r="C167" s="6"/>
      <c r="D167" s="6" t="s">
        <v>14</v>
      </c>
      <c r="E167" s="6">
        <f>ROUND(1464,1)</f>
        <v>1464</v>
      </c>
      <c r="F167" s="7" t="s">
        <v>0</v>
      </c>
    </row>
    <row r="168" ht="15" customHeight="1" spans="1:6">
      <c r="A168" s="5"/>
      <c r="B168" s="6">
        <v>110</v>
      </c>
      <c r="C168" s="6" t="s">
        <v>121</v>
      </c>
      <c r="D168" s="6" t="s">
        <v>7</v>
      </c>
      <c r="E168" s="6">
        <f>ROUND(11712,1)</f>
        <v>11712</v>
      </c>
      <c r="F168" s="7" t="s">
        <v>0</v>
      </c>
    </row>
    <row r="169" ht="23" customHeight="1" spans="1:6">
      <c r="A169" s="5"/>
      <c r="B169" s="6">
        <v>111</v>
      </c>
      <c r="C169" s="6" t="s">
        <v>122</v>
      </c>
      <c r="D169" s="6" t="s">
        <v>10</v>
      </c>
      <c r="E169" s="6">
        <f>ROUND(9040,1)</f>
        <v>9040</v>
      </c>
      <c r="F169" s="7" t="s">
        <v>0</v>
      </c>
    </row>
    <row r="170" ht="15" customHeight="1" spans="1:6">
      <c r="A170" s="5"/>
      <c r="B170" s="6">
        <v>112</v>
      </c>
      <c r="C170" s="6" t="s">
        <v>123</v>
      </c>
      <c r="D170" s="6" t="s">
        <v>7</v>
      </c>
      <c r="E170" s="6">
        <f>ROUND(38012,1)</f>
        <v>38012</v>
      </c>
      <c r="F170" s="7" t="s">
        <v>0</v>
      </c>
    </row>
    <row r="171" ht="23" customHeight="1" spans="1:6">
      <c r="A171" s="5"/>
      <c r="B171" s="6"/>
      <c r="C171" s="6"/>
      <c r="D171" s="6" t="s">
        <v>14</v>
      </c>
      <c r="E171" s="6">
        <f>ROUND(4392,1)</f>
        <v>4392</v>
      </c>
      <c r="F171" s="7" t="s">
        <v>0</v>
      </c>
    </row>
    <row r="172" ht="15" customHeight="1" spans="1:6">
      <c r="A172" s="5"/>
      <c r="B172" s="6">
        <v>113</v>
      </c>
      <c r="C172" s="6" t="s">
        <v>124</v>
      </c>
      <c r="D172" s="6" t="s">
        <v>7</v>
      </c>
      <c r="E172" s="6">
        <f>ROUND(6536,1)</f>
        <v>6536</v>
      </c>
      <c r="F172" s="7" t="s">
        <v>0</v>
      </c>
    </row>
    <row r="173" ht="23" customHeight="1" spans="1:6">
      <c r="A173" s="5"/>
      <c r="B173" s="6"/>
      <c r="C173" s="6"/>
      <c r="D173" s="6" t="s">
        <v>14</v>
      </c>
      <c r="E173" s="6">
        <f>ROUND(2928,1)</f>
        <v>2928</v>
      </c>
      <c r="F173" s="7" t="s">
        <v>0</v>
      </c>
    </row>
    <row r="174" ht="15" customHeight="1" spans="1:6">
      <c r="A174" s="5"/>
      <c r="B174" s="6">
        <v>114</v>
      </c>
      <c r="C174" s="6" t="s">
        <v>125</v>
      </c>
      <c r="D174" s="6" t="s">
        <v>23</v>
      </c>
      <c r="E174" s="6">
        <f>ROUND(2928,1)</f>
        <v>2928</v>
      </c>
      <c r="F174" s="7" t="s">
        <v>0</v>
      </c>
    </row>
    <row r="175" ht="15" customHeight="1" spans="1:6">
      <c r="A175" s="5"/>
      <c r="B175" s="6"/>
      <c r="C175" s="6"/>
      <c r="D175" s="6" t="s">
        <v>7</v>
      </c>
      <c r="E175" s="6">
        <f>ROUND(87056,1)</f>
        <v>87056</v>
      </c>
      <c r="F175" s="7" t="s">
        <v>0</v>
      </c>
    </row>
    <row r="176" ht="23" customHeight="1" spans="1:6">
      <c r="A176" s="5"/>
      <c r="B176" s="6"/>
      <c r="C176" s="6"/>
      <c r="D176" s="6" t="s">
        <v>14</v>
      </c>
      <c r="E176" s="6">
        <f>ROUND(289299,1)</f>
        <v>289299</v>
      </c>
      <c r="F176" s="7" t="s">
        <v>0</v>
      </c>
    </row>
    <row r="177" ht="15" customHeight="1" spans="1:6">
      <c r="A177" s="5"/>
      <c r="B177" s="6">
        <v>115</v>
      </c>
      <c r="C177" s="6" t="s">
        <v>126</v>
      </c>
      <c r="D177" s="6" t="s">
        <v>23</v>
      </c>
      <c r="E177" s="6">
        <f>ROUND(3192,1)</f>
        <v>3192</v>
      </c>
      <c r="F177" s="7" t="s">
        <v>0</v>
      </c>
    </row>
    <row r="178" ht="23" customHeight="1" spans="1:6">
      <c r="A178" s="5"/>
      <c r="B178" s="6"/>
      <c r="C178" s="6"/>
      <c r="D178" s="6" t="s">
        <v>10</v>
      </c>
      <c r="E178" s="6">
        <f>ROUND(15119,1)</f>
        <v>15119</v>
      </c>
      <c r="F178" s="7" t="s">
        <v>0</v>
      </c>
    </row>
    <row r="179" ht="23" customHeight="1" spans="1:6">
      <c r="A179" s="5"/>
      <c r="B179" s="6"/>
      <c r="C179" s="6"/>
      <c r="D179" s="6" t="s">
        <v>14</v>
      </c>
      <c r="E179" s="6">
        <f>ROUND(5856,1)</f>
        <v>5856</v>
      </c>
      <c r="F179" s="7" t="s">
        <v>0</v>
      </c>
    </row>
    <row r="180" ht="15" customHeight="1" spans="1:6">
      <c r="A180" s="5"/>
      <c r="B180" s="6">
        <v>116</v>
      </c>
      <c r="C180" s="6" t="s">
        <v>127</v>
      </c>
      <c r="D180" s="6" t="s">
        <v>7</v>
      </c>
      <c r="E180" s="6">
        <f>ROUND(189484,1)</f>
        <v>189484</v>
      </c>
      <c r="F180" s="7" t="s">
        <v>0</v>
      </c>
    </row>
    <row r="181" ht="15" customHeight="1" spans="1:6">
      <c r="A181" s="5"/>
      <c r="B181" s="6">
        <v>117</v>
      </c>
      <c r="C181" s="6" t="s">
        <v>128</v>
      </c>
      <c r="D181" s="6" t="s">
        <v>23</v>
      </c>
      <c r="E181" s="6">
        <f>ROUND(5626,1)</f>
        <v>5626</v>
      </c>
      <c r="F181" s="7" t="s">
        <v>0</v>
      </c>
    </row>
    <row r="182" ht="23" customHeight="1" spans="1:6">
      <c r="A182" s="5"/>
      <c r="B182" s="6"/>
      <c r="C182" s="6"/>
      <c r="D182" s="6" t="s">
        <v>14</v>
      </c>
      <c r="E182" s="6">
        <f>ROUND(7664,1)</f>
        <v>7664</v>
      </c>
      <c r="F182" s="7" t="s">
        <v>0</v>
      </c>
    </row>
    <row r="183" ht="15" customHeight="1" spans="1:6">
      <c r="A183" s="5"/>
      <c r="B183" s="6">
        <v>118</v>
      </c>
      <c r="C183" s="6" t="s">
        <v>129</v>
      </c>
      <c r="D183" s="6" t="s">
        <v>23</v>
      </c>
      <c r="E183" s="6">
        <f>ROUND(1464,1)</f>
        <v>1464</v>
      </c>
      <c r="F183" s="7" t="s">
        <v>0</v>
      </c>
    </row>
    <row r="184" ht="23" customHeight="1" spans="1:6">
      <c r="A184" s="5"/>
      <c r="B184" s="6"/>
      <c r="C184" s="6"/>
      <c r="D184" s="6" t="s">
        <v>10</v>
      </c>
      <c r="E184" s="6">
        <f>ROUND(4520,1)</f>
        <v>4520</v>
      </c>
      <c r="F184" s="7" t="s">
        <v>0</v>
      </c>
    </row>
    <row r="185" ht="15" customHeight="1" spans="1:6">
      <c r="A185" s="5"/>
      <c r="B185" s="6"/>
      <c r="C185" s="6"/>
      <c r="D185" s="6" t="s">
        <v>7</v>
      </c>
      <c r="E185" s="6">
        <f>ROUND(11712,1)</f>
        <v>11712</v>
      </c>
      <c r="F185" s="7" t="s">
        <v>0</v>
      </c>
    </row>
    <row r="186" ht="23" customHeight="1" spans="1:6">
      <c r="A186" s="5"/>
      <c r="B186" s="6"/>
      <c r="C186" s="6"/>
      <c r="D186" s="6" t="s">
        <v>14</v>
      </c>
      <c r="E186" s="6">
        <f>ROUND(1464,1)</f>
        <v>1464</v>
      </c>
      <c r="F186" s="7" t="s">
        <v>0</v>
      </c>
    </row>
    <row r="187" ht="15" customHeight="1" spans="1:6">
      <c r="A187" s="5"/>
      <c r="B187" s="6">
        <v>119</v>
      </c>
      <c r="C187" s="6" t="s">
        <v>130</v>
      </c>
      <c r="D187" s="6" t="s">
        <v>7</v>
      </c>
      <c r="E187" s="6">
        <f>ROUND(5856,1)</f>
        <v>5856</v>
      </c>
      <c r="F187" s="7" t="s">
        <v>0</v>
      </c>
    </row>
    <row r="188" ht="23" customHeight="1" spans="1:6">
      <c r="A188" s="5"/>
      <c r="B188" s="6"/>
      <c r="C188" s="6"/>
      <c r="D188" s="6" t="s">
        <v>14</v>
      </c>
      <c r="E188" s="6">
        <f>ROUND(1464,1)</f>
        <v>1464</v>
      </c>
      <c r="F188" s="7" t="s">
        <v>0</v>
      </c>
    </row>
    <row r="189" ht="23" customHeight="1" spans="1:6">
      <c r="A189" s="5"/>
      <c r="B189" s="6">
        <v>120</v>
      </c>
      <c r="C189" s="6" t="s">
        <v>131</v>
      </c>
      <c r="D189" s="6" t="s">
        <v>10</v>
      </c>
      <c r="E189" s="6">
        <f>ROUND(4520,1)</f>
        <v>4520</v>
      </c>
      <c r="F189" s="7" t="s">
        <v>0</v>
      </c>
    </row>
    <row r="190" ht="15" customHeight="1" spans="1:6">
      <c r="A190" s="5"/>
      <c r="B190" s="6"/>
      <c r="C190" s="6"/>
      <c r="D190" s="6" t="s">
        <v>7</v>
      </c>
      <c r="E190" s="6">
        <f>ROUND(5856,1)</f>
        <v>5856</v>
      </c>
      <c r="F190" s="7" t="s">
        <v>0</v>
      </c>
    </row>
    <row r="191" ht="15" customHeight="1" spans="1:6">
      <c r="A191" s="5"/>
      <c r="B191" s="6">
        <v>121</v>
      </c>
      <c r="C191" s="6" t="s">
        <v>132</v>
      </c>
      <c r="D191" s="6" t="s">
        <v>7</v>
      </c>
      <c r="E191" s="6">
        <f>ROUND(2928,1)</f>
        <v>2928</v>
      </c>
      <c r="F191" s="7" t="s">
        <v>0</v>
      </c>
    </row>
    <row r="192" ht="23" customHeight="1" spans="1:6">
      <c r="A192" s="5"/>
      <c r="B192" s="6"/>
      <c r="C192" s="6"/>
      <c r="D192" s="6" t="s">
        <v>14</v>
      </c>
      <c r="E192" s="6">
        <f>ROUND(2928,1)</f>
        <v>2928</v>
      </c>
      <c r="F192" s="7" t="s">
        <v>0</v>
      </c>
    </row>
    <row r="193" ht="15" customHeight="1" spans="1:6">
      <c r="A193" s="5"/>
      <c r="B193" s="6">
        <v>122</v>
      </c>
      <c r="C193" s="6" t="s">
        <v>133</v>
      </c>
      <c r="D193" s="6" t="s">
        <v>7</v>
      </c>
      <c r="E193" s="6">
        <f>ROUND(4392,1)</f>
        <v>4392</v>
      </c>
      <c r="F193" s="7" t="s">
        <v>0</v>
      </c>
    </row>
    <row r="194" ht="15" customHeight="1" spans="1:6">
      <c r="A194" s="5"/>
      <c r="B194" s="6">
        <v>123</v>
      </c>
      <c r="C194" s="6" t="s">
        <v>134</v>
      </c>
      <c r="D194" s="6" t="s">
        <v>23</v>
      </c>
      <c r="E194" s="6">
        <f>ROUND(3634,1)</f>
        <v>3634</v>
      </c>
      <c r="F194" s="7" t="s">
        <v>0</v>
      </c>
    </row>
    <row r="195" ht="23" customHeight="1" spans="1:6">
      <c r="A195" s="5"/>
      <c r="B195" s="6"/>
      <c r="C195" s="6"/>
      <c r="D195" s="6" t="s">
        <v>14</v>
      </c>
      <c r="E195" s="6">
        <f>ROUND(5856,1)</f>
        <v>5856</v>
      </c>
      <c r="F195" s="7" t="s">
        <v>0</v>
      </c>
    </row>
    <row r="196" ht="15" customHeight="1" spans="1:6">
      <c r="A196" s="5"/>
      <c r="B196" s="6">
        <v>124</v>
      </c>
      <c r="C196" s="6" t="s">
        <v>135</v>
      </c>
      <c r="D196" s="6" t="s">
        <v>23</v>
      </c>
      <c r="E196" s="6">
        <f>ROUND(1464,1)</f>
        <v>1464</v>
      </c>
      <c r="F196" s="7" t="s">
        <v>0</v>
      </c>
    </row>
    <row r="197" ht="23" customHeight="1" spans="1:6">
      <c r="A197" s="5"/>
      <c r="B197" s="6"/>
      <c r="C197" s="6"/>
      <c r="D197" s="6" t="s">
        <v>10</v>
      </c>
      <c r="E197" s="6">
        <f>ROUND(2233,1)</f>
        <v>2233</v>
      </c>
      <c r="F197" s="7" t="s">
        <v>0</v>
      </c>
    </row>
    <row r="198" ht="23" customHeight="1" spans="1:6">
      <c r="A198" s="5"/>
      <c r="B198" s="6"/>
      <c r="C198" s="6"/>
      <c r="D198" s="6" t="s">
        <v>14</v>
      </c>
      <c r="E198" s="6">
        <f>ROUND(1464,1)</f>
        <v>1464</v>
      </c>
      <c r="F198" s="7" t="s">
        <v>0</v>
      </c>
    </row>
    <row r="199" ht="15" customHeight="1" spans="1:6">
      <c r="A199" s="5"/>
      <c r="B199" s="6">
        <v>125</v>
      </c>
      <c r="C199" s="6" t="s">
        <v>136</v>
      </c>
      <c r="D199" s="6" t="s">
        <v>7</v>
      </c>
      <c r="E199" s="6">
        <f>ROUND(732,1)</f>
        <v>732</v>
      </c>
      <c r="F199" s="7" t="s">
        <v>0</v>
      </c>
    </row>
    <row r="200" ht="23" customHeight="1" spans="1:6">
      <c r="A200" s="5"/>
      <c r="B200" s="6"/>
      <c r="C200" s="6"/>
      <c r="D200" s="6" t="s">
        <v>14</v>
      </c>
      <c r="E200" s="6">
        <f>ROUND(13176,1)</f>
        <v>13176</v>
      </c>
      <c r="F200" s="7" t="s">
        <v>0</v>
      </c>
    </row>
    <row r="201" ht="15" customHeight="1" spans="1:6">
      <c r="A201" s="5"/>
      <c r="B201" s="6">
        <v>126</v>
      </c>
      <c r="C201" s="6" t="s">
        <v>137</v>
      </c>
      <c r="D201" s="6" t="s">
        <v>7</v>
      </c>
      <c r="E201" s="6">
        <f>ROUND(3660,1)</f>
        <v>3660</v>
      </c>
      <c r="F201" s="7" t="s">
        <v>0</v>
      </c>
    </row>
    <row r="202" ht="15" customHeight="1" spans="1:6">
      <c r="A202" s="5"/>
      <c r="B202" s="6">
        <v>127</v>
      </c>
      <c r="C202" s="6" t="s">
        <v>138</v>
      </c>
      <c r="D202" s="6" t="s">
        <v>7</v>
      </c>
      <c r="E202" s="6">
        <f>ROUND(7320,1)</f>
        <v>7320</v>
      </c>
      <c r="F202" s="7" t="s">
        <v>0</v>
      </c>
    </row>
    <row r="203" ht="23" customHeight="1" spans="1:6">
      <c r="A203" s="5"/>
      <c r="B203" s="6">
        <v>128</v>
      </c>
      <c r="C203" s="6" t="s">
        <v>139</v>
      </c>
      <c r="D203" s="6" t="s">
        <v>10</v>
      </c>
      <c r="E203" s="6">
        <f>ROUND(4439,1)</f>
        <v>4439</v>
      </c>
      <c r="F203" s="7" t="s">
        <v>0</v>
      </c>
    </row>
    <row r="204" ht="15" customHeight="1" spans="1:6">
      <c r="A204" s="5"/>
      <c r="B204" s="6"/>
      <c r="C204" s="6"/>
      <c r="D204" s="6" t="s">
        <v>7</v>
      </c>
      <c r="E204" s="6">
        <f>ROUND(16104,1)</f>
        <v>16104</v>
      </c>
      <c r="F204" s="7" t="s">
        <v>0</v>
      </c>
    </row>
    <row r="205" ht="15" customHeight="1" spans="1:6">
      <c r="A205" s="5"/>
      <c r="B205" s="6">
        <v>129</v>
      </c>
      <c r="C205" s="6" t="s">
        <v>140</v>
      </c>
      <c r="D205" s="6" t="s">
        <v>23</v>
      </c>
      <c r="E205" s="6">
        <f>ROUND(1464,1)</f>
        <v>1464</v>
      </c>
      <c r="F205" s="7" t="s">
        <v>0</v>
      </c>
    </row>
    <row r="206" ht="15" customHeight="1" spans="1:6">
      <c r="A206" s="5"/>
      <c r="B206" s="6"/>
      <c r="C206" s="6"/>
      <c r="D206" s="6" t="s">
        <v>7</v>
      </c>
      <c r="E206" s="6">
        <f>ROUND(2928,1)</f>
        <v>2928</v>
      </c>
      <c r="F206" s="7" t="s">
        <v>0</v>
      </c>
    </row>
    <row r="207" ht="23" customHeight="1" spans="1:6">
      <c r="A207" s="5"/>
      <c r="B207" s="6"/>
      <c r="C207" s="6"/>
      <c r="D207" s="6" t="s">
        <v>14</v>
      </c>
      <c r="E207" s="6">
        <f>ROUND(1464,1)</f>
        <v>1464</v>
      </c>
      <c r="F207" s="7" t="s">
        <v>0</v>
      </c>
    </row>
    <row r="208" ht="15" customHeight="1" spans="1:6">
      <c r="A208" s="5"/>
      <c r="B208" s="6">
        <v>130</v>
      </c>
      <c r="C208" s="6" t="s">
        <v>141</v>
      </c>
      <c r="D208" s="6" t="s">
        <v>7</v>
      </c>
      <c r="E208" s="6">
        <f>ROUND(9516,1)</f>
        <v>9516</v>
      </c>
      <c r="F208" s="7" t="s">
        <v>0</v>
      </c>
    </row>
    <row r="209" ht="23" customHeight="1" spans="1:6">
      <c r="A209" s="5"/>
      <c r="B209" s="6"/>
      <c r="C209" s="6"/>
      <c r="D209" s="6" t="s">
        <v>14</v>
      </c>
      <c r="E209" s="6">
        <f>ROUND(1464,1)</f>
        <v>1464</v>
      </c>
      <c r="F209" s="7" t="s">
        <v>0</v>
      </c>
    </row>
    <row r="210" ht="15" customHeight="1" spans="1:6">
      <c r="A210" s="5"/>
      <c r="B210" s="6">
        <v>131</v>
      </c>
      <c r="C210" s="6" t="s">
        <v>142</v>
      </c>
      <c r="D210" s="6" t="s">
        <v>23</v>
      </c>
      <c r="E210" s="6">
        <f>ROUND(2928,1)</f>
        <v>2928</v>
      </c>
      <c r="F210" s="7" t="s">
        <v>0</v>
      </c>
    </row>
    <row r="211" ht="15" customHeight="1" spans="1:6">
      <c r="A211" s="5"/>
      <c r="B211" s="6"/>
      <c r="C211" s="6"/>
      <c r="D211" s="6" t="s">
        <v>7</v>
      </c>
      <c r="E211" s="6">
        <f>ROUND(1464,1)</f>
        <v>1464</v>
      </c>
      <c r="F211" s="7" t="s">
        <v>0</v>
      </c>
    </row>
    <row r="212" ht="23" customHeight="1" spans="1:6">
      <c r="A212" s="5"/>
      <c r="B212" s="6"/>
      <c r="C212" s="6"/>
      <c r="D212" s="6" t="s">
        <v>14</v>
      </c>
      <c r="E212" s="6">
        <f>ROUND(7320,1)</f>
        <v>7320</v>
      </c>
      <c r="F212" s="7" t="s">
        <v>0</v>
      </c>
    </row>
    <row r="213" ht="23" customHeight="1" spans="1:6">
      <c r="A213" s="5"/>
      <c r="B213" s="6">
        <v>132</v>
      </c>
      <c r="C213" s="6" t="s">
        <v>143</v>
      </c>
      <c r="D213" s="6" t="s">
        <v>7</v>
      </c>
      <c r="E213" s="6">
        <f>ROUND(3200,1)</f>
        <v>3200</v>
      </c>
      <c r="F213" s="7" t="s">
        <v>0</v>
      </c>
    </row>
    <row r="214" ht="15" customHeight="1" spans="1:6">
      <c r="A214" s="5"/>
      <c r="B214" s="6">
        <v>133</v>
      </c>
      <c r="C214" s="6" t="s">
        <v>144</v>
      </c>
      <c r="D214" s="6" t="s">
        <v>7</v>
      </c>
      <c r="E214" s="6">
        <f>ROUND(14640,1)</f>
        <v>14640</v>
      </c>
      <c r="F214" s="7" t="s">
        <v>0</v>
      </c>
    </row>
    <row r="215" ht="23" customHeight="1" spans="1:6">
      <c r="A215" s="5"/>
      <c r="B215" s="6"/>
      <c r="C215" s="6"/>
      <c r="D215" s="6" t="s">
        <v>14</v>
      </c>
      <c r="E215" s="6">
        <f>ROUND(1464,1)</f>
        <v>1464</v>
      </c>
      <c r="F215" s="7" t="s">
        <v>0</v>
      </c>
    </row>
    <row r="216" ht="15" customHeight="1" spans="1:6">
      <c r="A216" s="5"/>
      <c r="B216" s="6">
        <v>134</v>
      </c>
      <c r="C216" s="6" t="s">
        <v>145</v>
      </c>
      <c r="D216" s="6" t="s">
        <v>7</v>
      </c>
      <c r="E216" s="6">
        <f>ROUND(4392,1)</f>
        <v>4392</v>
      </c>
      <c r="F216" s="7" t="s">
        <v>0</v>
      </c>
    </row>
    <row r="217" ht="15" customHeight="1" spans="1:6">
      <c r="A217" s="5"/>
      <c r="B217" s="6">
        <v>135</v>
      </c>
      <c r="C217" s="6" t="s">
        <v>146</v>
      </c>
      <c r="D217" s="6" t="s">
        <v>23</v>
      </c>
      <c r="E217" s="6">
        <f>ROUND(2928,1)</f>
        <v>2928</v>
      </c>
      <c r="F217" s="7" t="s">
        <v>0</v>
      </c>
    </row>
    <row r="218" ht="23" customHeight="1" spans="1:6">
      <c r="A218" s="5"/>
      <c r="B218" s="6"/>
      <c r="C218" s="6"/>
      <c r="D218" s="6" t="s">
        <v>14</v>
      </c>
      <c r="E218" s="6">
        <f>ROUND(5944,1)</f>
        <v>5944</v>
      </c>
      <c r="F218" s="7" t="s">
        <v>0</v>
      </c>
    </row>
    <row r="219" ht="23" customHeight="1" spans="1:6">
      <c r="A219" s="5"/>
      <c r="B219" s="6">
        <v>136</v>
      </c>
      <c r="C219" s="6" t="s">
        <v>147</v>
      </c>
      <c r="D219" s="6" t="s">
        <v>14</v>
      </c>
      <c r="E219" s="6">
        <f>ROUND(1499,1)</f>
        <v>1499</v>
      </c>
      <c r="F219" s="7" t="s">
        <v>0</v>
      </c>
    </row>
    <row r="220" ht="15" customHeight="1" spans="1:6">
      <c r="A220" s="5"/>
      <c r="B220" s="6">
        <v>137</v>
      </c>
      <c r="C220" s="6" t="s">
        <v>148</v>
      </c>
      <c r="D220" s="6" t="s">
        <v>23</v>
      </c>
      <c r="E220" s="6">
        <f>ROUND(2928,1)</f>
        <v>2928</v>
      </c>
      <c r="F220" s="7" t="s">
        <v>0</v>
      </c>
    </row>
    <row r="221" ht="23" customHeight="1" spans="1:6">
      <c r="A221" s="5"/>
      <c r="B221" s="6"/>
      <c r="C221" s="6"/>
      <c r="D221" s="6" t="s">
        <v>14</v>
      </c>
      <c r="E221" s="6">
        <f>ROUND(2196,1)</f>
        <v>2196</v>
      </c>
      <c r="F221" s="7" t="s">
        <v>0</v>
      </c>
    </row>
    <row r="222" ht="23" customHeight="1" spans="1:6">
      <c r="A222" s="5"/>
      <c r="B222" s="6">
        <v>138</v>
      </c>
      <c r="C222" s="6" t="s">
        <v>149</v>
      </c>
      <c r="D222" s="6" t="s">
        <v>7</v>
      </c>
      <c r="E222" s="6">
        <f>ROUND(11712,1)</f>
        <v>11712</v>
      </c>
      <c r="F222" s="7" t="s">
        <v>0</v>
      </c>
    </row>
    <row r="223" ht="23" customHeight="1" spans="1:6">
      <c r="A223" s="5"/>
      <c r="B223" s="6">
        <v>139</v>
      </c>
      <c r="C223" s="6" t="s">
        <v>150</v>
      </c>
      <c r="D223" s="6" t="s">
        <v>17</v>
      </c>
      <c r="E223" s="6">
        <f>ROUND(5788,1)</f>
        <v>5788</v>
      </c>
      <c r="F223" s="7" t="s">
        <v>0</v>
      </c>
    </row>
    <row r="224" ht="15" customHeight="1" spans="1:6">
      <c r="A224" s="5"/>
      <c r="B224" s="6">
        <v>140</v>
      </c>
      <c r="C224" s="6" t="s">
        <v>151</v>
      </c>
      <c r="D224" s="6" t="s">
        <v>23</v>
      </c>
      <c r="E224" s="6">
        <f>ROUND(2928,1)</f>
        <v>2928</v>
      </c>
      <c r="F224" s="7" t="s">
        <v>0</v>
      </c>
    </row>
    <row r="225" ht="15" customHeight="1" spans="1:6">
      <c r="A225" s="5"/>
      <c r="B225" s="6"/>
      <c r="C225" s="6"/>
      <c r="D225" s="6" t="s">
        <v>7</v>
      </c>
      <c r="E225" s="6">
        <f>ROUND(8052,1)</f>
        <v>8052</v>
      </c>
      <c r="F225" s="7" t="s">
        <v>0</v>
      </c>
    </row>
    <row r="226" ht="23" customHeight="1" spans="1:6">
      <c r="A226" s="5"/>
      <c r="B226" s="6"/>
      <c r="C226" s="6"/>
      <c r="D226" s="6" t="s">
        <v>14</v>
      </c>
      <c r="E226" s="6">
        <f>ROUND(5856,1)</f>
        <v>5856</v>
      </c>
      <c r="F226" s="7" t="s">
        <v>0</v>
      </c>
    </row>
    <row r="227" ht="23" customHeight="1" spans="1:6">
      <c r="A227" s="5"/>
      <c r="B227" s="6">
        <v>141</v>
      </c>
      <c r="C227" s="6" t="s">
        <v>152</v>
      </c>
      <c r="D227" s="6" t="s">
        <v>14</v>
      </c>
      <c r="E227" s="6">
        <f>ROUND(1464,1)</f>
        <v>1464</v>
      </c>
      <c r="F227" s="7" t="s">
        <v>0</v>
      </c>
    </row>
    <row r="228" ht="23" customHeight="1" spans="1:6">
      <c r="A228" s="5"/>
      <c r="B228" s="6">
        <v>142</v>
      </c>
      <c r="C228" s="6" t="s">
        <v>153</v>
      </c>
      <c r="D228" s="6" t="s">
        <v>14</v>
      </c>
      <c r="E228" s="6">
        <f>ROUND(2196,1)</f>
        <v>2196</v>
      </c>
      <c r="F228" s="7" t="s">
        <v>0</v>
      </c>
    </row>
    <row r="229" ht="23" customHeight="1" spans="1:6">
      <c r="A229" s="5"/>
      <c r="B229" s="6">
        <v>143</v>
      </c>
      <c r="C229" s="6" t="s">
        <v>154</v>
      </c>
      <c r="D229" s="6" t="s">
        <v>155</v>
      </c>
      <c r="E229" s="6">
        <f>ROUND(33846,1)</f>
        <v>33846</v>
      </c>
      <c r="F229" s="7" t="s">
        <v>0</v>
      </c>
    </row>
    <row r="230" ht="23" customHeight="1" spans="1:6">
      <c r="A230" s="5"/>
      <c r="B230" s="6">
        <v>144</v>
      </c>
      <c r="C230" s="6" t="s">
        <v>156</v>
      </c>
      <c r="D230" s="6" t="s">
        <v>14</v>
      </c>
      <c r="E230" s="6">
        <f>ROUND(750,1)</f>
        <v>750</v>
      </c>
      <c r="F230" s="7" t="s">
        <v>0</v>
      </c>
    </row>
    <row r="231" ht="15" customHeight="1" spans="1:6">
      <c r="A231" s="5"/>
      <c r="B231" s="6">
        <v>145</v>
      </c>
      <c r="C231" s="6" t="s">
        <v>157</v>
      </c>
      <c r="D231" s="6" t="s">
        <v>7</v>
      </c>
      <c r="E231" s="6">
        <f>ROUND(13328,1)</f>
        <v>13328</v>
      </c>
      <c r="F231" s="7" t="s">
        <v>0</v>
      </c>
    </row>
    <row r="232" ht="15" customHeight="1" spans="1:6">
      <c r="A232" s="5"/>
      <c r="B232" s="6">
        <v>146</v>
      </c>
      <c r="C232" s="6" t="s">
        <v>158</v>
      </c>
      <c r="D232" s="6" t="s">
        <v>23</v>
      </c>
      <c r="E232" s="6">
        <f>ROUND(1464,1)</f>
        <v>1464</v>
      </c>
      <c r="F232" s="7" t="s">
        <v>0</v>
      </c>
    </row>
    <row r="233" ht="15" customHeight="1" spans="1:6">
      <c r="A233" s="5"/>
      <c r="B233" s="6"/>
      <c r="C233" s="6"/>
      <c r="D233" s="6" t="s">
        <v>7</v>
      </c>
      <c r="E233" s="6">
        <f>ROUND(2196,1)</f>
        <v>2196</v>
      </c>
      <c r="F233" s="7" t="s">
        <v>0</v>
      </c>
    </row>
    <row r="234" ht="23" customHeight="1" spans="1:6">
      <c r="A234" s="5"/>
      <c r="B234" s="6"/>
      <c r="C234" s="6"/>
      <c r="D234" s="6" t="s">
        <v>14</v>
      </c>
      <c r="E234" s="6">
        <f>ROUND(1464,1)</f>
        <v>1464</v>
      </c>
      <c r="F234" s="7" t="s">
        <v>0</v>
      </c>
    </row>
    <row r="235" ht="23" customHeight="1" spans="1:6">
      <c r="A235" s="5"/>
      <c r="B235" s="6">
        <v>147</v>
      </c>
      <c r="C235" s="6" t="s">
        <v>159</v>
      </c>
      <c r="D235" s="6" t="s">
        <v>10</v>
      </c>
      <c r="E235" s="6">
        <f>ROUND(12349,1)</f>
        <v>12349</v>
      </c>
      <c r="F235" s="7" t="s">
        <v>0</v>
      </c>
    </row>
    <row r="236" ht="15" customHeight="1" spans="1:6">
      <c r="A236" s="5"/>
      <c r="B236" s="6">
        <v>148</v>
      </c>
      <c r="C236" s="6" t="s">
        <v>160</v>
      </c>
      <c r="D236" s="6" t="s">
        <v>7</v>
      </c>
      <c r="E236" s="6">
        <f>ROUND(16000,1)</f>
        <v>16000</v>
      </c>
      <c r="F236" s="7" t="s">
        <v>0</v>
      </c>
    </row>
    <row r="237" ht="15" customHeight="1" spans="1:6">
      <c r="A237" s="5"/>
      <c r="B237" s="6">
        <v>149</v>
      </c>
      <c r="C237" s="6" t="s">
        <v>161</v>
      </c>
      <c r="D237" s="6" t="s">
        <v>7</v>
      </c>
      <c r="E237" s="6">
        <f>ROUND(2928,1)</f>
        <v>2928</v>
      </c>
      <c r="F237" s="7" t="s">
        <v>0</v>
      </c>
    </row>
    <row r="238" ht="15" customHeight="1" spans="1:6">
      <c r="A238" s="5"/>
      <c r="B238" s="6">
        <v>150</v>
      </c>
      <c r="C238" s="6" t="s">
        <v>162</v>
      </c>
      <c r="D238" s="6" t="s">
        <v>7</v>
      </c>
      <c r="E238" s="6">
        <f>ROUND(17832,1)</f>
        <v>17832</v>
      </c>
      <c r="F238" s="7" t="s">
        <v>0</v>
      </c>
    </row>
    <row r="239" ht="23" customHeight="1" spans="1:6">
      <c r="A239" s="5"/>
      <c r="B239" s="6">
        <v>151</v>
      </c>
      <c r="C239" s="6" t="s">
        <v>163</v>
      </c>
      <c r="D239" s="6" t="s">
        <v>14</v>
      </c>
      <c r="E239" s="6">
        <f>ROUND(1464,1)</f>
        <v>1464</v>
      </c>
      <c r="F239" s="7" t="s">
        <v>0</v>
      </c>
    </row>
    <row r="240" ht="15" customHeight="1" spans="1:6">
      <c r="A240" s="5"/>
      <c r="B240" s="6">
        <v>152</v>
      </c>
      <c r="C240" s="6" t="s">
        <v>164</v>
      </c>
      <c r="D240" s="6" t="s">
        <v>23</v>
      </c>
      <c r="E240" s="6">
        <f>ROUND(1464,1)</f>
        <v>1464</v>
      </c>
      <c r="F240" s="7" t="s">
        <v>0</v>
      </c>
    </row>
    <row r="241" ht="15" customHeight="1" spans="1:6">
      <c r="A241" s="5"/>
      <c r="B241" s="6"/>
      <c r="C241" s="6"/>
      <c r="D241" s="6" t="s">
        <v>7</v>
      </c>
      <c r="E241" s="6">
        <f>ROUND(29280,1)</f>
        <v>29280</v>
      </c>
      <c r="F241" s="7" t="s">
        <v>0</v>
      </c>
    </row>
    <row r="242" ht="23" customHeight="1" spans="1:6">
      <c r="A242" s="5"/>
      <c r="B242" s="6"/>
      <c r="C242" s="6"/>
      <c r="D242" s="6" t="s">
        <v>14</v>
      </c>
      <c r="E242" s="6">
        <f>ROUND(1464,1)</f>
        <v>1464</v>
      </c>
      <c r="F242" s="7" t="s">
        <v>0</v>
      </c>
    </row>
    <row r="243" ht="15" customHeight="1" spans="1:6">
      <c r="A243" s="5"/>
      <c r="B243" s="6">
        <v>153</v>
      </c>
      <c r="C243" s="6" t="s">
        <v>165</v>
      </c>
      <c r="D243" s="6" t="s">
        <v>23</v>
      </c>
      <c r="E243" s="6">
        <f>ROUND(1464,1)</f>
        <v>1464</v>
      </c>
      <c r="F243" s="7" t="s">
        <v>0</v>
      </c>
    </row>
    <row r="244" ht="15" customHeight="1" spans="1:6">
      <c r="A244" s="5"/>
      <c r="B244" s="6"/>
      <c r="C244" s="6"/>
      <c r="D244" s="6" t="s">
        <v>7</v>
      </c>
      <c r="E244" s="6">
        <f>ROUND(15372,1)</f>
        <v>15372</v>
      </c>
      <c r="F244" s="7" t="s">
        <v>0</v>
      </c>
    </row>
    <row r="245" ht="15" customHeight="1" spans="1:6">
      <c r="A245" s="5"/>
      <c r="B245" s="6">
        <v>154</v>
      </c>
      <c r="C245" s="6" t="s">
        <v>166</v>
      </c>
      <c r="D245" s="6" t="s">
        <v>7</v>
      </c>
      <c r="E245" s="6">
        <f>ROUND(2928,1)</f>
        <v>2928</v>
      </c>
      <c r="F245" s="7" t="s">
        <v>0</v>
      </c>
    </row>
    <row r="246" ht="15" customHeight="1" spans="1:6">
      <c r="A246" s="5"/>
      <c r="B246" s="6">
        <v>155</v>
      </c>
      <c r="C246" s="6" t="s">
        <v>167</v>
      </c>
      <c r="D246" s="6" t="s">
        <v>23</v>
      </c>
      <c r="E246" s="6">
        <f>ROUND(1464,1)</f>
        <v>1464</v>
      </c>
      <c r="F246" s="7" t="s">
        <v>0</v>
      </c>
    </row>
    <row r="247" ht="15" customHeight="1" spans="1:6">
      <c r="A247" s="5"/>
      <c r="B247" s="6"/>
      <c r="C247" s="6"/>
      <c r="D247" s="6" t="s">
        <v>7</v>
      </c>
      <c r="E247" s="6">
        <f>ROUND(19032,1)</f>
        <v>19032</v>
      </c>
      <c r="F247" s="7" t="s">
        <v>0</v>
      </c>
    </row>
    <row r="248" ht="23" customHeight="1" spans="1:6">
      <c r="A248" s="5"/>
      <c r="B248" s="6"/>
      <c r="C248" s="6"/>
      <c r="D248" s="6" t="s">
        <v>14</v>
      </c>
      <c r="E248" s="6">
        <f>ROUND(3268,1)</f>
        <v>3268</v>
      </c>
      <c r="F248" s="7" t="s">
        <v>0</v>
      </c>
    </row>
    <row r="249" ht="23" customHeight="1" spans="1:6">
      <c r="A249" s="5"/>
      <c r="B249" s="6">
        <v>156</v>
      </c>
      <c r="C249" s="6" t="s">
        <v>168</v>
      </c>
      <c r="D249" s="6" t="s">
        <v>10</v>
      </c>
      <c r="E249" s="6">
        <f>ROUND(4439,1)</f>
        <v>4439</v>
      </c>
      <c r="F249" s="7" t="s">
        <v>0</v>
      </c>
    </row>
    <row r="250" ht="15" customHeight="1" spans="1:6">
      <c r="A250" s="5"/>
      <c r="B250" s="6">
        <v>157</v>
      </c>
      <c r="C250" s="6" t="s">
        <v>169</v>
      </c>
      <c r="D250" s="6" t="s">
        <v>7</v>
      </c>
      <c r="E250" s="6">
        <f>ROUND(2196,1)</f>
        <v>2196</v>
      </c>
      <c r="F250" s="7" t="s">
        <v>0</v>
      </c>
    </row>
    <row r="251" ht="23" customHeight="1" spans="1:6">
      <c r="A251" s="5"/>
      <c r="B251" s="6">
        <v>158</v>
      </c>
      <c r="C251" s="6" t="s">
        <v>170</v>
      </c>
      <c r="D251" s="6" t="s">
        <v>7</v>
      </c>
      <c r="E251" s="6">
        <f>ROUND(5752,1)</f>
        <v>5752</v>
      </c>
      <c r="F251" s="7" t="s">
        <v>0</v>
      </c>
    </row>
    <row r="252" ht="15" customHeight="1" spans="1:6">
      <c r="A252" s="5"/>
      <c r="B252" s="6">
        <v>159</v>
      </c>
      <c r="C252" s="6" t="s">
        <v>171</v>
      </c>
      <c r="D252" s="6" t="s">
        <v>23</v>
      </c>
      <c r="E252" s="6">
        <f>ROUND(5856,1)</f>
        <v>5856</v>
      </c>
      <c r="F252" s="7" t="s">
        <v>0</v>
      </c>
    </row>
    <row r="253" ht="15" customHeight="1" spans="1:6">
      <c r="A253" s="5"/>
      <c r="B253" s="6"/>
      <c r="C253" s="6"/>
      <c r="D253" s="6" t="s">
        <v>7</v>
      </c>
      <c r="E253" s="6">
        <f>ROUND(70220,1)</f>
        <v>70220</v>
      </c>
      <c r="F253" s="7" t="s">
        <v>0</v>
      </c>
    </row>
    <row r="254" ht="23" customHeight="1" spans="1:6">
      <c r="A254" s="5"/>
      <c r="B254" s="6">
        <v>160</v>
      </c>
      <c r="C254" s="6" t="s">
        <v>172</v>
      </c>
      <c r="D254" s="6" t="s">
        <v>10</v>
      </c>
      <c r="E254" s="6">
        <f>ROUND(4439,1)</f>
        <v>4439</v>
      </c>
      <c r="F254" s="7" t="s">
        <v>0</v>
      </c>
    </row>
    <row r="255" ht="23" customHeight="1" spans="1:6">
      <c r="A255" s="5"/>
      <c r="B255" s="6"/>
      <c r="C255" s="6"/>
      <c r="D255" s="6" t="s">
        <v>14</v>
      </c>
      <c r="E255" s="6">
        <f>ROUND(5124,1)</f>
        <v>5124</v>
      </c>
      <c r="F255" s="7" t="s">
        <v>0</v>
      </c>
    </row>
    <row r="256" ht="23" customHeight="1" spans="1:6">
      <c r="A256" s="5"/>
      <c r="B256" s="6">
        <v>161</v>
      </c>
      <c r="C256" s="6" t="s">
        <v>173</v>
      </c>
      <c r="D256" s="6" t="s">
        <v>10</v>
      </c>
      <c r="E256" s="6">
        <f>ROUND(8881,1)</f>
        <v>8881</v>
      </c>
      <c r="F256" s="7" t="s">
        <v>0</v>
      </c>
    </row>
    <row r="257" ht="23" customHeight="1" spans="1:6">
      <c r="A257" s="5"/>
      <c r="B257" s="6">
        <v>162</v>
      </c>
      <c r="C257" s="6" t="s">
        <v>174</v>
      </c>
      <c r="D257" s="6" t="s">
        <v>10</v>
      </c>
      <c r="E257" s="6">
        <f>ROUND(1130,1)</f>
        <v>1130</v>
      </c>
      <c r="F257" s="7" t="s">
        <v>0</v>
      </c>
    </row>
    <row r="258" ht="15" customHeight="1" spans="1:6">
      <c r="A258" s="5"/>
      <c r="B258" s="6">
        <v>163</v>
      </c>
      <c r="C258" s="6" t="s">
        <v>175</v>
      </c>
      <c r="D258" s="6" t="s">
        <v>23</v>
      </c>
      <c r="E258" s="6">
        <f>ROUND(1464,1)</f>
        <v>1464</v>
      </c>
      <c r="F258" s="7" t="s">
        <v>0</v>
      </c>
    </row>
    <row r="259" ht="23" customHeight="1" spans="1:6">
      <c r="A259" s="5"/>
      <c r="B259" s="6"/>
      <c r="C259" s="6"/>
      <c r="D259" s="6" t="s">
        <v>14</v>
      </c>
      <c r="E259" s="6">
        <f>ROUND(4752,1)</f>
        <v>4752</v>
      </c>
      <c r="F259" s="7" t="s">
        <v>0</v>
      </c>
    </row>
    <row r="260" ht="15" customHeight="1" spans="1:6">
      <c r="A260" s="5"/>
      <c r="B260" s="6">
        <v>164</v>
      </c>
      <c r="C260" s="6" t="s">
        <v>176</v>
      </c>
      <c r="D260" s="6" t="s">
        <v>7</v>
      </c>
      <c r="E260" s="6">
        <f>ROUND(17568,1)</f>
        <v>17568</v>
      </c>
      <c r="F260" s="7" t="s">
        <v>0</v>
      </c>
    </row>
    <row r="261" ht="23" customHeight="1" spans="1:6">
      <c r="A261" s="5"/>
      <c r="B261" s="6">
        <v>165</v>
      </c>
      <c r="C261" s="6" t="s">
        <v>177</v>
      </c>
      <c r="D261" s="6" t="s">
        <v>14</v>
      </c>
      <c r="E261" s="6">
        <f>ROUND(1464,1)</f>
        <v>1464</v>
      </c>
      <c r="F261" s="7" t="s">
        <v>0</v>
      </c>
    </row>
    <row r="262" ht="15" customHeight="1" spans="1:6">
      <c r="A262" s="5"/>
      <c r="B262" s="6">
        <v>166</v>
      </c>
      <c r="C262" s="6" t="s">
        <v>178</v>
      </c>
      <c r="D262" s="6" t="s">
        <v>23</v>
      </c>
      <c r="E262" s="6">
        <f>ROUND(6222,1)</f>
        <v>6222</v>
      </c>
      <c r="F262" s="7" t="s">
        <v>0</v>
      </c>
    </row>
    <row r="263" ht="23" customHeight="1" spans="1:6">
      <c r="A263" s="5"/>
      <c r="B263" s="6"/>
      <c r="C263" s="6"/>
      <c r="D263" s="6" t="s">
        <v>14</v>
      </c>
      <c r="E263" s="6">
        <f>ROUND(6222,1)</f>
        <v>6222</v>
      </c>
      <c r="F263" s="7" t="s">
        <v>0</v>
      </c>
    </row>
    <row r="264" ht="23" customHeight="1" spans="1:6">
      <c r="A264" s="5"/>
      <c r="B264" s="6">
        <v>167</v>
      </c>
      <c r="C264" s="6" t="s">
        <v>179</v>
      </c>
      <c r="D264" s="6" t="s">
        <v>14</v>
      </c>
      <c r="E264" s="6">
        <f>ROUND(1098,1)</f>
        <v>1098</v>
      </c>
      <c r="F264" s="7" t="s">
        <v>0</v>
      </c>
    </row>
    <row r="265" ht="23" customHeight="1" spans="1:6">
      <c r="A265" s="5"/>
      <c r="B265" s="6">
        <v>168</v>
      </c>
      <c r="C265" s="6" t="s">
        <v>180</v>
      </c>
      <c r="D265" s="6" t="s">
        <v>10</v>
      </c>
      <c r="E265" s="6">
        <f>ROUND(1130,1)</f>
        <v>1130</v>
      </c>
      <c r="F265" s="7" t="s">
        <v>0</v>
      </c>
    </row>
    <row r="266" ht="23" customHeight="1" spans="1:6">
      <c r="A266" s="5"/>
      <c r="B266" s="6"/>
      <c r="C266" s="6"/>
      <c r="D266" s="6" t="s">
        <v>14</v>
      </c>
      <c r="E266" s="6">
        <f>ROUND(732,1)</f>
        <v>732</v>
      </c>
      <c r="F266" s="7" t="s">
        <v>0</v>
      </c>
    </row>
    <row r="267" ht="15" customHeight="1" spans="1:6">
      <c r="A267" s="5"/>
      <c r="B267" s="6">
        <v>169</v>
      </c>
      <c r="C267" s="6" t="s">
        <v>181</v>
      </c>
      <c r="D267" s="6" t="s">
        <v>23</v>
      </c>
      <c r="E267" s="6">
        <f>ROUND(1464,1)</f>
        <v>1464</v>
      </c>
      <c r="F267" s="7" t="s">
        <v>0</v>
      </c>
    </row>
    <row r="268" ht="23" customHeight="1" spans="1:6">
      <c r="A268" s="5"/>
      <c r="B268" s="6"/>
      <c r="C268" s="6"/>
      <c r="D268" s="6" t="s">
        <v>10</v>
      </c>
      <c r="E268" s="6">
        <f>ROUND(4439,1)</f>
        <v>4439</v>
      </c>
      <c r="F268" s="7" t="s">
        <v>0</v>
      </c>
    </row>
    <row r="269" ht="15" customHeight="1" spans="1:6">
      <c r="A269" s="5"/>
      <c r="B269" s="6"/>
      <c r="C269" s="6"/>
      <c r="D269" s="6" t="s">
        <v>7</v>
      </c>
      <c r="E269" s="6">
        <f>ROUND(14640,1)</f>
        <v>14640</v>
      </c>
      <c r="F269" s="7" t="s">
        <v>0</v>
      </c>
    </row>
    <row r="270" ht="23" customHeight="1" spans="1:6">
      <c r="A270" s="5"/>
      <c r="B270" s="6"/>
      <c r="C270" s="6"/>
      <c r="D270" s="6" t="s">
        <v>14</v>
      </c>
      <c r="E270" s="6">
        <f>ROUND(6588,1)</f>
        <v>6588</v>
      </c>
      <c r="F270" s="7" t="s">
        <v>0</v>
      </c>
    </row>
    <row r="271" ht="23" customHeight="1" spans="1:6">
      <c r="A271" s="5"/>
      <c r="B271" s="6">
        <v>170</v>
      </c>
      <c r="C271" s="6" t="s">
        <v>182</v>
      </c>
      <c r="D271" s="6" t="s">
        <v>10</v>
      </c>
      <c r="E271" s="6">
        <f>ROUND(6699,1)</f>
        <v>6699</v>
      </c>
      <c r="F271" s="7" t="s">
        <v>0</v>
      </c>
    </row>
    <row r="272" ht="15" customHeight="1" spans="1:6">
      <c r="A272" s="5"/>
      <c r="B272" s="6"/>
      <c r="C272" s="6"/>
      <c r="D272" s="6" t="s">
        <v>7</v>
      </c>
      <c r="E272" s="6">
        <f>ROUND(13972,1)</f>
        <v>13972</v>
      </c>
      <c r="F272" s="7" t="s">
        <v>0</v>
      </c>
    </row>
    <row r="273" ht="23" customHeight="1" spans="1:6">
      <c r="A273" s="5"/>
      <c r="B273" s="6">
        <v>171</v>
      </c>
      <c r="C273" s="6" t="s">
        <v>183</v>
      </c>
      <c r="D273" s="6" t="s">
        <v>14</v>
      </c>
      <c r="E273" s="6">
        <f>ROUND(366,1)</f>
        <v>366</v>
      </c>
      <c r="F273" s="7" t="s">
        <v>0</v>
      </c>
    </row>
    <row r="274" ht="15" customHeight="1" spans="1:6">
      <c r="A274" s="5"/>
      <c r="B274" s="6">
        <v>172</v>
      </c>
      <c r="C274" s="6" t="s">
        <v>184</v>
      </c>
      <c r="D274" s="6" t="s">
        <v>23</v>
      </c>
      <c r="E274" s="6">
        <f>ROUND(10980,1)</f>
        <v>10980</v>
      </c>
      <c r="F274" s="7" t="s">
        <v>0</v>
      </c>
    </row>
    <row r="275" ht="23" customHeight="1" spans="1:6">
      <c r="A275" s="5"/>
      <c r="B275" s="6"/>
      <c r="C275" s="6"/>
      <c r="D275" s="6" t="s">
        <v>10</v>
      </c>
      <c r="E275" s="6">
        <f>ROUND(10170,1)</f>
        <v>10170</v>
      </c>
      <c r="F275" s="7" t="s">
        <v>0</v>
      </c>
    </row>
    <row r="276" ht="23" customHeight="1" spans="1:6">
      <c r="A276" s="5"/>
      <c r="B276" s="6"/>
      <c r="C276" s="6"/>
      <c r="D276" s="6" t="s">
        <v>14</v>
      </c>
      <c r="E276" s="6">
        <f>ROUND(9830,1)</f>
        <v>9830</v>
      </c>
      <c r="F276" s="7" t="s">
        <v>0</v>
      </c>
    </row>
    <row r="277" ht="23" customHeight="1" spans="1:6">
      <c r="A277" s="5"/>
      <c r="B277" s="6">
        <v>173</v>
      </c>
      <c r="C277" s="6" t="s">
        <v>185</v>
      </c>
      <c r="D277" s="6" t="s">
        <v>14</v>
      </c>
      <c r="E277" s="6">
        <f>ROUND(1830,1)</f>
        <v>1830</v>
      </c>
      <c r="F277" s="7" t="s">
        <v>0</v>
      </c>
    </row>
    <row r="278" ht="23" customHeight="1" spans="1:6">
      <c r="A278" s="5"/>
      <c r="B278" s="6">
        <v>174</v>
      </c>
      <c r="C278" s="6" t="s">
        <v>186</v>
      </c>
      <c r="D278" s="6" t="s">
        <v>14</v>
      </c>
      <c r="E278" s="6">
        <f>ROUND(1464,1)</f>
        <v>1464</v>
      </c>
      <c r="F278" s="7" t="s">
        <v>0</v>
      </c>
    </row>
    <row r="279" ht="15" customHeight="1" spans="1:6">
      <c r="A279" s="5"/>
      <c r="B279" s="6">
        <v>175</v>
      </c>
      <c r="C279" s="6" t="s">
        <v>187</v>
      </c>
      <c r="D279" s="6" t="s">
        <v>7</v>
      </c>
      <c r="E279" s="6">
        <f>ROUND(2196,1)</f>
        <v>2196</v>
      </c>
      <c r="F279" s="7" t="s">
        <v>0</v>
      </c>
    </row>
    <row r="280" ht="15" customHeight="1" spans="1:6">
      <c r="A280" s="5"/>
      <c r="B280" s="6">
        <v>176</v>
      </c>
      <c r="C280" s="6" t="s">
        <v>188</v>
      </c>
      <c r="D280" s="6" t="s">
        <v>7</v>
      </c>
      <c r="E280" s="6">
        <f>ROUND(26352,1)</f>
        <v>26352</v>
      </c>
      <c r="F280" s="7" t="s">
        <v>0</v>
      </c>
    </row>
    <row r="281" ht="23" customHeight="1" spans="1:6">
      <c r="A281" s="5"/>
      <c r="B281" s="6"/>
      <c r="C281" s="6"/>
      <c r="D281" s="6" t="s">
        <v>14</v>
      </c>
      <c r="E281" s="6">
        <f>ROUND(1464,1)</f>
        <v>1464</v>
      </c>
      <c r="F281" s="7" t="s">
        <v>0</v>
      </c>
    </row>
    <row r="282" ht="15" customHeight="1" spans="1:6">
      <c r="A282" s="5"/>
      <c r="B282" s="6">
        <v>177</v>
      </c>
      <c r="C282" s="6" t="s">
        <v>189</v>
      </c>
      <c r="D282" s="6" t="s">
        <v>23</v>
      </c>
      <c r="E282" s="6">
        <f>ROUND(6474,1)</f>
        <v>6474</v>
      </c>
      <c r="F282" s="7" t="s">
        <v>0</v>
      </c>
    </row>
    <row r="283" ht="23" customHeight="1" spans="1:6">
      <c r="A283" s="5"/>
      <c r="B283" s="6"/>
      <c r="C283" s="6"/>
      <c r="D283" s="6" t="s">
        <v>14</v>
      </c>
      <c r="E283" s="6">
        <f>ROUND(8018,1)</f>
        <v>8018</v>
      </c>
      <c r="F283" s="7" t="s">
        <v>0</v>
      </c>
    </row>
    <row r="284" ht="23" customHeight="1" spans="1:6">
      <c r="A284" s="5"/>
      <c r="B284" s="6">
        <v>178</v>
      </c>
      <c r="C284" s="6" t="s">
        <v>190</v>
      </c>
      <c r="D284" s="6" t="s">
        <v>17</v>
      </c>
      <c r="E284" s="6">
        <f>ROUND(6098,1)</f>
        <v>6098</v>
      </c>
      <c r="F284" s="7" t="s">
        <v>0</v>
      </c>
    </row>
    <row r="285" ht="15" customHeight="1" spans="1:6">
      <c r="A285" s="5"/>
      <c r="B285" s="6">
        <v>179</v>
      </c>
      <c r="C285" s="6" t="s">
        <v>191</v>
      </c>
      <c r="D285" s="6" t="s">
        <v>23</v>
      </c>
      <c r="E285" s="6">
        <f>ROUND(2196,1)</f>
        <v>2196</v>
      </c>
      <c r="F285" s="7" t="s">
        <v>0</v>
      </c>
    </row>
    <row r="286" ht="23" customHeight="1" spans="1:6">
      <c r="A286" s="5"/>
      <c r="B286" s="6"/>
      <c r="C286" s="6"/>
      <c r="D286" s="6" t="s">
        <v>14</v>
      </c>
      <c r="E286" s="6">
        <f>ROUND(20862,1)</f>
        <v>20862</v>
      </c>
      <c r="F286" s="7" t="s">
        <v>0</v>
      </c>
    </row>
    <row r="287" ht="23" customHeight="1" spans="1:6">
      <c r="A287" s="5"/>
      <c r="B287" s="6">
        <v>180</v>
      </c>
      <c r="C287" s="6" t="s">
        <v>192</v>
      </c>
      <c r="D287" s="6" t="s">
        <v>10</v>
      </c>
      <c r="E287" s="6">
        <f>ROUND(4414,1)</f>
        <v>4414</v>
      </c>
      <c r="F287" s="7" t="s">
        <v>0</v>
      </c>
    </row>
    <row r="288" ht="15" customHeight="1" spans="1:6">
      <c r="A288" s="5"/>
      <c r="B288" s="6"/>
      <c r="C288" s="6"/>
      <c r="D288" s="6" t="s">
        <v>7</v>
      </c>
      <c r="E288" s="6">
        <f>ROUND(21922,1)</f>
        <v>21922</v>
      </c>
      <c r="F288" s="7" t="s">
        <v>0</v>
      </c>
    </row>
    <row r="289" ht="23" customHeight="1" spans="1:6">
      <c r="A289" s="5"/>
      <c r="B289" s="6"/>
      <c r="C289" s="6"/>
      <c r="D289" s="6" t="s">
        <v>14</v>
      </c>
      <c r="E289" s="6">
        <f>ROUND(1120,1)</f>
        <v>1120</v>
      </c>
      <c r="F289" s="7" t="s">
        <v>0</v>
      </c>
    </row>
    <row r="290" ht="23" customHeight="1" spans="1:6">
      <c r="A290" s="5"/>
      <c r="B290" s="6">
        <v>181</v>
      </c>
      <c r="C290" s="6" t="s">
        <v>193</v>
      </c>
      <c r="D290" s="6" t="s">
        <v>14</v>
      </c>
      <c r="E290" s="6">
        <f>ROUND(2928,1)</f>
        <v>2928</v>
      </c>
      <c r="F290" s="7" t="s">
        <v>0</v>
      </c>
    </row>
    <row r="291" ht="23" customHeight="1" spans="1:6">
      <c r="A291" s="5"/>
      <c r="B291" s="6">
        <v>182</v>
      </c>
      <c r="C291" s="6" t="s">
        <v>194</v>
      </c>
      <c r="D291" s="6" t="s">
        <v>10</v>
      </c>
      <c r="E291" s="6">
        <f>ROUND(13560,1)</f>
        <v>13560</v>
      </c>
      <c r="F291" s="7" t="s">
        <v>0</v>
      </c>
    </row>
    <row r="292" ht="15" customHeight="1" spans="1:6">
      <c r="A292" s="5"/>
      <c r="B292" s="6"/>
      <c r="C292" s="6"/>
      <c r="D292" s="6" t="s">
        <v>7</v>
      </c>
      <c r="E292" s="6">
        <f>ROUND(5856,1)</f>
        <v>5856</v>
      </c>
      <c r="F292" s="7" t="s">
        <v>0</v>
      </c>
    </row>
    <row r="293" ht="15" customHeight="1" spans="1:6">
      <c r="A293" s="5"/>
      <c r="B293" s="6">
        <v>183</v>
      </c>
      <c r="C293" s="6" t="s">
        <v>195</v>
      </c>
      <c r="D293" s="6" t="s">
        <v>7</v>
      </c>
      <c r="E293" s="6">
        <f>ROUND(9760,1)</f>
        <v>9760</v>
      </c>
      <c r="F293" s="7" t="s">
        <v>0</v>
      </c>
    </row>
    <row r="294" ht="23" customHeight="1" spans="1:6">
      <c r="A294" s="5"/>
      <c r="B294" s="6">
        <v>184</v>
      </c>
      <c r="C294" s="6" t="s">
        <v>196</v>
      </c>
      <c r="D294" s="6" t="s">
        <v>14</v>
      </c>
      <c r="E294" s="6">
        <f>ROUND(732,1)</f>
        <v>732</v>
      </c>
      <c r="F294" s="7" t="s">
        <v>0</v>
      </c>
    </row>
    <row r="295" ht="15" customHeight="1" spans="1:6">
      <c r="A295" s="5"/>
      <c r="B295" s="6">
        <v>185</v>
      </c>
      <c r="C295" s="6" t="s">
        <v>197</v>
      </c>
      <c r="D295" s="6" t="s">
        <v>7</v>
      </c>
      <c r="E295" s="6">
        <f>ROUND(2928,1)</f>
        <v>2928</v>
      </c>
      <c r="F295" s="7" t="s">
        <v>0</v>
      </c>
    </row>
    <row r="296" ht="23" customHeight="1" spans="1:6">
      <c r="A296" s="5"/>
      <c r="B296" s="6"/>
      <c r="C296" s="6"/>
      <c r="D296" s="6" t="s">
        <v>14</v>
      </c>
      <c r="E296" s="6">
        <f>ROUND(1464,1)</f>
        <v>1464</v>
      </c>
      <c r="F296" s="7" t="s">
        <v>0</v>
      </c>
    </row>
    <row r="297" ht="15" customHeight="1" spans="1:6">
      <c r="A297" s="5"/>
      <c r="B297" s="6">
        <v>186</v>
      </c>
      <c r="C297" s="6" t="s">
        <v>198</v>
      </c>
      <c r="D297" s="6" t="s">
        <v>7</v>
      </c>
      <c r="E297" s="6">
        <f>ROUND(2928,1)</f>
        <v>2928</v>
      </c>
      <c r="F297" s="7" t="s">
        <v>0</v>
      </c>
    </row>
    <row r="298" ht="23" customHeight="1" spans="1:6">
      <c r="A298" s="5"/>
      <c r="B298" s="6"/>
      <c r="C298" s="6"/>
      <c r="D298" s="6" t="s">
        <v>14</v>
      </c>
      <c r="E298" s="6">
        <f>ROUND(4392,1)</f>
        <v>4392</v>
      </c>
      <c r="F298" s="7" t="s">
        <v>0</v>
      </c>
    </row>
    <row r="299" ht="15" customHeight="1" spans="1:6">
      <c r="A299" s="5"/>
      <c r="B299" s="6">
        <v>187</v>
      </c>
      <c r="C299" s="6" t="s">
        <v>199</v>
      </c>
      <c r="D299" s="6" t="s">
        <v>23</v>
      </c>
      <c r="E299" s="6">
        <f>ROUND(2928,1)</f>
        <v>2928</v>
      </c>
      <c r="F299" s="7" t="s">
        <v>0</v>
      </c>
    </row>
    <row r="300" ht="23" customHeight="1" spans="1:6">
      <c r="A300" s="5"/>
      <c r="B300" s="6"/>
      <c r="C300" s="6"/>
      <c r="D300" s="6" t="s">
        <v>14</v>
      </c>
      <c r="E300" s="6">
        <f>ROUND(1464,1)</f>
        <v>1464</v>
      </c>
      <c r="F300" s="7" t="s">
        <v>0</v>
      </c>
    </row>
    <row r="301" ht="23" customHeight="1" spans="1:6">
      <c r="A301" s="5"/>
      <c r="B301" s="6">
        <v>188</v>
      </c>
      <c r="C301" s="6" t="s">
        <v>200</v>
      </c>
      <c r="D301" s="6" t="s">
        <v>17</v>
      </c>
      <c r="E301" s="6">
        <f>ROUND(3369,1)</f>
        <v>3369</v>
      </c>
      <c r="F301" s="7" t="s">
        <v>0</v>
      </c>
    </row>
    <row r="302" ht="15" customHeight="1" spans="1:6">
      <c r="A302" s="5"/>
      <c r="B302" s="6">
        <v>189</v>
      </c>
      <c r="C302" s="6" t="s">
        <v>201</v>
      </c>
      <c r="D302" s="6" t="s">
        <v>7</v>
      </c>
      <c r="E302" s="6">
        <f>ROUND(8052,1)</f>
        <v>8052</v>
      </c>
      <c r="F302" s="7" t="s">
        <v>0</v>
      </c>
    </row>
    <row r="303" ht="23" customHeight="1" spans="1:6">
      <c r="A303" s="5"/>
      <c r="B303" s="6"/>
      <c r="C303" s="6"/>
      <c r="D303" s="6" t="s">
        <v>14</v>
      </c>
      <c r="E303" s="6">
        <f>ROUND(4528,1)</f>
        <v>4528</v>
      </c>
      <c r="F303" s="7" t="s">
        <v>0</v>
      </c>
    </row>
    <row r="304" ht="23" customHeight="1" spans="1:6">
      <c r="A304" s="5"/>
      <c r="B304" s="6">
        <v>190</v>
      </c>
      <c r="C304" s="6" t="s">
        <v>202</v>
      </c>
      <c r="D304" s="6" t="s">
        <v>14</v>
      </c>
      <c r="E304" s="6">
        <f>ROUND(1830,1)</f>
        <v>1830</v>
      </c>
      <c r="F304" s="7" t="s">
        <v>0</v>
      </c>
    </row>
    <row r="305" ht="15" customHeight="1" spans="1:6">
      <c r="A305" s="5"/>
      <c r="B305" s="6">
        <v>191</v>
      </c>
      <c r="C305" s="6" t="s">
        <v>203</v>
      </c>
      <c r="D305" s="6" t="s">
        <v>23</v>
      </c>
      <c r="E305" s="6">
        <f>ROUND(732,1)</f>
        <v>732</v>
      </c>
      <c r="F305" s="7" t="s">
        <v>0</v>
      </c>
    </row>
    <row r="306" ht="23" customHeight="1" spans="1:6">
      <c r="A306" s="5"/>
      <c r="B306" s="6">
        <v>192</v>
      </c>
      <c r="C306" s="6" t="s">
        <v>204</v>
      </c>
      <c r="D306" s="6" t="s">
        <v>14</v>
      </c>
      <c r="E306" s="6">
        <f>ROUND(1464,1)</f>
        <v>1464</v>
      </c>
      <c r="F306" s="7" t="s">
        <v>0</v>
      </c>
    </row>
    <row r="307" ht="23" customHeight="1" spans="1:6">
      <c r="A307" s="5"/>
      <c r="B307" s="6">
        <v>193</v>
      </c>
      <c r="C307" s="6" t="s">
        <v>205</v>
      </c>
      <c r="D307" s="6" t="s">
        <v>14</v>
      </c>
      <c r="E307" s="6">
        <f>ROUND(2520,1)</f>
        <v>2520</v>
      </c>
      <c r="F307" s="7" t="s">
        <v>0</v>
      </c>
    </row>
    <row r="308" ht="15" customHeight="1" spans="1:6">
      <c r="A308" s="5"/>
      <c r="B308" s="6">
        <v>194</v>
      </c>
      <c r="C308" s="6" t="s">
        <v>206</v>
      </c>
      <c r="D308" s="6" t="s">
        <v>7</v>
      </c>
      <c r="E308" s="6">
        <f>ROUND(2928,1)</f>
        <v>2928</v>
      </c>
      <c r="F308" s="7" t="s">
        <v>0</v>
      </c>
    </row>
    <row r="309" ht="15" customHeight="1" spans="1:6">
      <c r="A309" s="5"/>
      <c r="B309" s="6">
        <v>195</v>
      </c>
      <c r="C309" s="6" t="s">
        <v>207</v>
      </c>
      <c r="D309" s="6" t="s">
        <v>7</v>
      </c>
      <c r="E309" s="6">
        <f>ROUND(9600,1)</f>
        <v>9600</v>
      </c>
      <c r="F309" s="7" t="s">
        <v>0</v>
      </c>
    </row>
    <row r="310" ht="15" customHeight="1" spans="1:6">
      <c r="A310" s="5"/>
      <c r="B310" s="6">
        <v>196</v>
      </c>
      <c r="C310" s="6" t="s">
        <v>208</v>
      </c>
      <c r="D310" s="6" t="s">
        <v>23</v>
      </c>
      <c r="E310" s="6">
        <f>ROUND(3000,1)</f>
        <v>3000</v>
      </c>
      <c r="F310" s="7" t="s">
        <v>0</v>
      </c>
    </row>
    <row r="311" ht="15" customHeight="1" spans="1:6">
      <c r="A311" s="5"/>
      <c r="B311" s="6"/>
      <c r="C311" s="6"/>
      <c r="D311" s="6" t="s">
        <v>7</v>
      </c>
      <c r="E311" s="6">
        <f>ROUND(732,1)</f>
        <v>732</v>
      </c>
      <c r="F311" s="7" t="s">
        <v>0</v>
      </c>
    </row>
    <row r="312" ht="23" customHeight="1" spans="1:6">
      <c r="A312" s="5"/>
      <c r="B312" s="6"/>
      <c r="C312" s="6"/>
      <c r="D312" s="6" t="s">
        <v>14</v>
      </c>
      <c r="E312" s="6">
        <f>ROUND(5000,1)</f>
        <v>5000</v>
      </c>
      <c r="F312" s="7" t="s">
        <v>0</v>
      </c>
    </row>
    <row r="313" ht="15" customHeight="1" spans="1:6">
      <c r="A313" s="5"/>
      <c r="B313" s="6">
        <v>197</v>
      </c>
      <c r="C313" s="6" t="s">
        <v>209</v>
      </c>
      <c r="D313" s="6" t="s">
        <v>23</v>
      </c>
      <c r="E313" s="6">
        <f>ROUND(1464,1)</f>
        <v>1464</v>
      </c>
      <c r="F313" s="7" t="s">
        <v>0</v>
      </c>
    </row>
    <row r="314" ht="15" customHeight="1" spans="1:6">
      <c r="A314" s="5"/>
      <c r="B314" s="6"/>
      <c r="C314" s="6"/>
      <c r="D314" s="6" t="s">
        <v>7</v>
      </c>
      <c r="E314" s="6">
        <f>ROUND(1464,1)</f>
        <v>1464</v>
      </c>
      <c r="F314" s="7" t="s">
        <v>0</v>
      </c>
    </row>
    <row r="315" ht="23" customHeight="1" spans="1:6">
      <c r="A315" s="5"/>
      <c r="B315" s="6"/>
      <c r="C315" s="6"/>
      <c r="D315" s="6" t="s">
        <v>14</v>
      </c>
      <c r="E315" s="6">
        <f>ROUND(732,1)</f>
        <v>732</v>
      </c>
      <c r="F315" s="7" t="s">
        <v>0</v>
      </c>
    </row>
    <row r="316" ht="15" customHeight="1" spans="1:6">
      <c r="A316" s="5"/>
      <c r="B316" s="6">
        <v>198</v>
      </c>
      <c r="C316" s="6" t="s">
        <v>210</v>
      </c>
      <c r="D316" s="6" t="s">
        <v>23</v>
      </c>
      <c r="E316" s="6">
        <f>ROUND(732,1)</f>
        <v>732</v>
      </c>
      <c r="F316" s="7" t="s">
        <v>0</v>
      </c>
    </row>
    <row r="317" ht="23" customHeight="1" spans="1:6">
      <c r="A317" s="5"/>
      <c r="B317" s="6"/>
      <c r="C317" s="6"/>
      <c r="D317" s="6" t="s">
        <v>14</v>
      </c>
      <c r="E317" s="6">
        <f>ROUND(1830,1)</f>
        <v>1830</v>
      </c>
      <c r="F317" s="7" t="s">
        <v>0</v>
      </c>
    </row>
    <row r="318" ht="15" customHeight="1" spans="1:6">
      <c r="A318" s="5"/>
      <c r="B318" s="6">
        <v>199</v>
      </c>
      <c r="C318" s="6" t="s">
        <v>211</v>
      </c>
      <c r="D318" s="6" t="s">
        <v>7</v>
      </c>
      <c r="E318" s="6">
        <f>ROUND(732,1)</f>
        <v>732</v>
      </c>
      <c r="F318" s="7" t="s">
        <v>0</v>
      </c>
    </row>
    <row r="319" ht="23" customHeight="1" spans="1:6">
      <c r="A319" s="5"/>
      <c r="B319" s="6">
        <v>200</v>
      </c>
      <c r="C319" s="6" t="s">
        <v>212</v>
      </c>
      <c r="D319" s="6" t="s">
        <v>10</v>
      </c>
      <c r="E319" s="6">
        <f>ROUND(3390,1)</f>
        <v>3390</v>
      </c>
      <c r="F319" s="7" t="s">
        <v>0</v>
      </c>
    </row>
    <row r="320" ht="23" customHeight="1" spans="1:6">
      <c r="A320" s="5"/>
      <c r="B320" s="6"/>
      <c r="C320" s="6"/>
      <c r="D320" s="6" t="s">
        <v>14</v>
      </c>
      <c r="E320" s="6">
        <f>ROUND(3294,1)</f>
        <v>3294</v>
      </c>
      <c r="F320" s="7" t="s">
        <v>0</v>
      </c>
    </row>
    <row r="321" ht="23" customHeight="1" spans="1:6">
      <c r="A321" s="5"/>
      <c r="B321" s="6">
        <v>201</v>
      </c>
      <c r="C321" s="6" t="s">
        <v>213</v>
      </c>
      <c r="D321" s="6" t="s">
        <v>17</v>
      </c>
      <c r="E321" s="6">
        <f>ROUND(1130,1)</f>
        <v>1130</v>
      </c>
      <c r="F321" s="7" t="s">
        <v>0</v>
      </c>
    </row>
    <row r="322" ht="23" customHeight="1" spans="1:6">
      <c r="A322" s="5"/>
      <c r="B322" s="6">
        <v>202</v>
      </c>
      <c r="C322" s="6" t="s">
        <v>214</v>
      </c>
      <c r="D322" s="6" t="s">
        <v>10</v>
      </c>
      <c r="E322" s="6">
        <f>ROUND(67152,1)</f>
        <v>67152</v>
      </c>
      <c r="F322" s="7" t="s">
        <v>0</v>
      </c>
    </row>
    <row r="323" ht="23" customHeight="1" spans="1:6">
      <c r="A323" s="5"/>
      <c r="B323" s="6"/>
      <c r="C323" s="6"/>
      <c r="D323" s="6" t="s">
        <v>14</v>
      </c>
      <c r="E323" s="6">
        <f>ROUND(33531,1)</f>
        <v>33531</v>
      </c>
      <c r="F323" s="7" t="s">
        <v>0</v>
      </c>
    </row>
    <row r="324" ht="23" customHeight="1" spans="1:6">
      <c r="A324" s="5"/>
      <c r="B324" s="6">
        <v>203</v>
      </c>
      <c r="C324" s="6" t="s">
        <v>215</v>
      </c>
      <c r="D324" s="6" t="s">
        <v>10</v>
      </c>
      <c r="E324" s="6">
        <f>ROUND(21123,1)</f>
        <v>21123</v>
      </c>
      <c r="F324" s="7" t="s">
        <v>0</v>
      </c>
    </row>
    <row r="325" ht="23" customHeight="1" spans="1:6">
      <c r="A325" s="5"/>
      <c r="B325" s="6"/>
      <c r="C325" s="6"/>
      <c r="D325" s="6" t="s">
        <v>14</v>
      </c>
      <c r="E325" s="6">
        <f>ROUND(1804,1)</f>
        <v>1804</v>
      </c>
      <c r="F325" s="7" t="s">
        <v>0</v>
      </c>
    </row>
    <row r="326" ht="23" customHeight="1" spans="1:6">
      <c r="A326" s="5"/>
      <c r="B326" s="6">
        <v>204</v>
      </c>
      <c r="C326" s="6" t="s">
        <v>216</v>
      </c>
      <c r="D326" s="6" t="s">
        <v>10</v>
      </c>
      <c r="E326" s="6">
        <f>ROUND(776781,1)</f>
        <v>776781</v>
      </c>
      <c r="F326" s="7" t="s">
        <v>0</v>
      </c>
    </row>
    <row r="327" ht="23" customHeight="1" spans="1:6">
      <c r="A327" s="5"/>
      <c r="B327" s="6">
        <v>205</v>
      </c>
      <c r="C327" s="6" t="s">
        <v>217</v>
      </c>
      <c r="D327" s="6" t="s">
        <v>10</v>
      </c>
      <c r="E327" s="6">
        <f>ROUND(1134428,1)</f>
        <v>1134428</v>
      </c>
      <c r="F327" s="7" t="s">
        <v>0</v>
      </c>
    </row>
    <row r="328" ht="23" customHeight="1" spans="1:6">
      <c r="A328" s="5"/>
      <c r="B328" s="6">
        <v>206</v>
      </c>
      <c r="C328" s="6" t="s">
        <v>218</v>
      </c>
      <c r="D328" s="6" t="s">
        <v>10</v>
      </c>
      <c r="E328" s="6">
        <f>ROUND(886591,1)</f>
        <v>886591</v>
      </c>
      <c r="F328" s="7" t="s">
        <v>0</v>
      </c>
    </row>
    <row r="329" ht="23" customHeight="1" spans="1:6">
      <c r="A329" s="5"/>
      <c r="B329" s="6">
        <v>207</v>
      </c>
      <c r="C329" s="6" t="s">
        <v>219</v>
      </c>
      <c r="D329" s="6" t="s">
        <v>10</v>
      </c>
      <c r="E329" s="6">
        <f>ROUND(7887,1)</f>
        <v>7887</v>
      </c>
      <c r="F329" s="7" t="s">
        <v>0</v>
      </c>
    </row>
    <row r="330" ht="23" customHeight="1" spans="1:6">
      <c r="A330" s="5"/>
      <c r="B330" s="6">
        <v>208</v>
      </c>
      <c r="C330" s="6" t="s">
        <v>220</v>
      </c>
      <c r="D330" s="6" t="s">
        <v>10</v>
      </c>
      <c r="E330" s="6">
        <f>ROUND(959908,1)</f>
        <v>959908</v>
      </c>
      <c r="F330" s="7" t="s">
        <v>0</v>
      </c>
    </row>
    <row r="331" ht="23" customHeight="1" spans="1:6">
      <c r="A331" s="5"/>
      <c r="B331" s="6">
        <v>209</v>
      </c>
      <c r="C331" s="6" t="s">
        <v>221</v>
      </c>
      <c r="D331" s="6" t="s">
        <v>10</v>
      </c>
      <c r="E331" s="6">
        <f>ROUND(85367,1)</f>
        <v>85367</v>
      </c>
      <c r="F331" s="7" t="s">
        <v>0</v>
      </c>
    </row>
    <row r="332" ht="23" customHeight="1" spans="1:6">
      <c r="A332" s="5"/>
      <c r="B332" s="6">
        <v>210</v>
      </c>
      <c r="C332" s="6" t="s">
        <v>222</v>
      </c>
      <c r="D332" s="6" t="s">
        <v>10</v>
      </c>
      <c r="E332" s="6">
        <f>ROUND(49316,1)</f>
        <v>49316</v>
      </c>
      <c r="F332" s="7" t="s">
        <v>0</v>
      </c>
    </row>
    <row r="333" ht="23" customHeight="1" spans="1:6">
      <c r="A333" s="5"/>
      <c r="B333" s="6">
        <v>211</v>
      </c>
      <c r="C333" s="6" t="s">
        <v>223</v>
      </c>
      <c r="D333" s="6" t="s">
        <v>10</v>
      </c>
      <c r="E333" s="6">
        <f>ROUND(444780,1)</f>
        <v>444780</v>
      </c>
      <c r="F333" s="7" t="s">
        <v>0</v>
      </c>
    </row>
    <row r="334" ht="23" customHeight="1" spans="1:6">
      <c r="A334" s="5"/>
      <c r="B334" s="6">
        <v>212</v>
      </c>
      <c r="C334" s="6" t="s">
        <v>224</v>
      </c>
      <c r="D334" s="6" t="s">
        <v>10</v>
      </c>
      <c r="E334" s="6">
        <f>ROUND(11274,1)</f>
        <v>11274</v>
      </c>
      <c r="F334" s="7" t="s">
        <v>0</v>
      </c>
    </row>
    <row r="335" ht="15" customHeight="1" spans="1:6">
      <c r="A335" s="5"/>
      <c r="B335" s="6">
        <v>213</v>
      </c>
      <c r="C335" s="6" t="s">
        <v>225</v>
      </c>
      <c r="D335" s="6" t="s">
        <v>7</v>
      </c>
      <c r="E335" s="6">
        <f>ROUND(12444,1)</f>
        <v>12444</v>
      </c>
      <c r="F335" s="7" t="s">
        <v>0</v>
      </c>
    </row>
    <row r="336" ht="15" customHeight="1" spans="1:6">
      <c r="A336" s="5"/>
      <c r="B336" s="6">
        <v>214</v>
      </c>
      <c r="C336" s="6" t="s">
        <v>226</v>
      </c>
      <c r="D336" s="6" t="s">
        <v>23</v>
      </c>
      <c r="E336" s="6">
        <f>ROUND(3294,1)</f>
        <v>3294</v>
      </c>
      <c r="F336" s="7" t="s">
        <v>0</v>
      </c>
    </row>
    <row r="337" ht="23" customHeight="1" spans="1:6">
      <c r="A337" s="5"/>
      <c r="B337" s="6"/>
      <c r="C337" s="6"/>
      <c r="D337" s="6" t="s">
        <v>14</v>
      </c>
      <c r="E337" s="6">
        <f>ROUND(4392,1)</f>
        <v>4392</v>
      </c>
      <c r="F337" s="7" t="s">
        <v>0</v>
      </c>
    </row>
    <row r="338" ht="23" customHeight="1" spans="1:6">
      <c r="A338" s="5"/>
      <c r="B338" s="6">
        <v>215</v>
      </c>
      <c r="C338" s="6" t="s">
        <v>227</v>
      </c>
      <c r="D338" s="6" t="s">
        <v>10</v>
      </c>
      <c r="E338" s="6">
        <f>ROUND(5539,1)</f>
        <v>5539</v>
      </c>
      <c r="F338" s="7" t="s">
        <v>0</v>
      </c>
    </row>
    <row r="339" ht="15" customHeight="1" spans="1:6">
      <c r="A339" s="5"/>
      <c r="B339" s="6"/>
      <c r="C339" s="6"/>
      <c r="D339" s="6" t="s">
        <v>7</v>
      </c>
      <c r="E339" s="6">
        <f>ROUND(106816,1)</f>
        <v>106816</v>
      </c>
      <c r="F339" s="7" t="s">
        <v>0</v>
      </c>
    </row>
    <row r="340" ht="23" customHeight="1" spans="1:6">
      <c r="A340" s="5"/>
      <c r="B340" s="6">
        <v>216</v>
      </c>
      <c r="C340" s="6" t="s">
        <v>228</v>
      </c>
      <c r="D340" s="6" t="s">
        <v>10</v>
      </c>
      <c r="E340" s="6">
        <f>ROUND(36553,1)</f>
        <v>36553</v>
      </c>
      <c r="F340" s="7" t="s">
        <v>0</v>
      </c>
    </row>
    <row r="341" ht="23" customHeight="1" spans="1:6">
      <c r="A341" s="5"/>
      <c r="B341" s="6">
        <v>217</v>
      </c>
      <c r="C341" s="6" t="s">
        <v>229</v>
      </c>
      <c r="D341" s="6" t="s">
        <v>10</v>
      </c>
      <c r="E341" s="6">
        <f>ROUND(12474,1)</f>
        <v>12474</v>
      </c>
      <c r="F341" s="7" t="s">
        <v>0</v>
      </c>
    </row>
    <row r="342" ht="23" customHeight="1" spans="1:6">
      <c r="A342" s="5"/>
      <c r="B342" s="6">
        <v>218</v>
      </c>
      <c r="C342" s="6" t="s">
        <v>230</v>
      </c>
      <c r="D342" s="6" t="s">
        <v>14</v>
      </c>
      <c r="E342" s="6">
        <f>ROUND(10980,1)</f>
        <v>10980</v>
      </c>
      <c r="F342" s="7" t="s">
        <v>0</v>
      </c>
    </row>
    <row r="343" ht="23" customHeight="1" spans="1:6">
      <c r="A343" s="5"/>
      <c r="B343" s="6">
        <v>219</v>
      </c>
      <c r="C343" s="6" t="s">
        <v>231</v>
      </c>
      <c r="D343" s="6" t="s">
        <v>10</v>
      </c>
      <c r="E343" s="6">
        <f>ROUND(84849,1)</f>
        <v>84849</v>
      </c>
      <c r="F343" s="7" t="s">
        <v>0</v>
      </c>
    </row>
    <row r="344" ht="23" customHeight="1" spans="1:6">
      <c r="A344" s="5"/>
      <c r="B344" s="6"/>
      <c r="C344" s="6"/>
      <c r="D344" s="6" t="s">
        <v>14</v>
      </c>
      <c r="E344" s="6">
        <f>ROUND(1760,1)</f>
        <v>1760</v>
      </c>
      <c r="F344" s="7" t="s">
        <v>0</v>
      </c>
    </row>
    <row r="345" ht="23" customHeight="1" spans="1:6">
      <c r="A345" s="5"/>
      <c r="B345" s="6">
        <v>220</v>
      </c>
      <c r="C345" s="6" t="s">
        <v>232</v>
      </c>
      <c r="D345" s="6" t="s">
        <v>10</v>
      </c>
      <c r="E345" s="6">
        <f>ROUND(6741,1)</f>
        <v>6741</v>
      </c>
      <c r="F345" s="7" t="s">
        <v>0</v>
      </c>
    </row>
    <row r="346" ht="15" customHeight="1" spans="1:6">
      <c r="A346" s="5"/>
      <c r="B346" s="6"/>
      <c r="C346" s="6"/>
      <c r="D346" s="6" t="s">
        <v>7</v>
      </c>
      <c r="E346" s="6">
        <f>ROUND(3584,1)</f>
        <v>3584</v>
      </c>
      <c r="F346" s="7" t="s">
        <v>0</v>
      </c>
    </row>
    <row r="347" ht="23" customHeight="1" spans="1:6">
      <c r="A347" s="5"/>
      <c r="B347" s="6">
        <v>221</v>
      </c>
      <c r="C347" s="6" t="s">
        <v>233</v>
      </c>
      <c r="D347" s="6" t="s">
        <v>10</v>
      </c>
      <c r="E347" s="6">
        <f>ROUND(597520,1)</f>
        <v>597520</v>
      </c>
      <c r="F347" s="7" t="s">
        <v>0</v>
      </c>
    </row>
    <row r="348" ht="23" customHeight="1" spans="1:6">
      <c r="A348" s="5"/>
      <c r="B348" s="6">
        <v>222</v>
      </c>
      <c r="C348" s="6" t="s">
        <v>234</v>
      </c>
      <c r="D348" s="6" t="s">
        <v>17</v>
      </c>
      <c r="E348" s="6">
        <f>ROUND(9040,1)</f>
        <v>9040</v>
      </c>
      <c r="F348" s="7" t="s">
        <v>0</v>
      </c>
    </row>
    <row r="349" ht="23" customHeight="1" spans="1:6">
      <c r="A349" s="5"/>
      <c r="B349" s="6"/>
      <c r="C349" s="6"/>
      <c r="D349" s="6" t="s">
        <v>10</v>
      </c>
      <c r="E349" s="6">
        <f>ROUND(6726,1)</f>
        <v>6726</v>
      </c>
      <c r="F349" s="7" t="s">
        <v>0</v>
      </c>
    </row>
    <row r="350" ht="23" customHeight="1" spans="1:6">
      <c r="A350" s="5"/>
      <c r="B350" s="6"/>
      <c r="C350" s="6"/>
      <c r="D350" s="6" t="s">
        <v>14</v>
      </c>
      <c r="E350" s="6">
        <f>ROUND(4392,1)</f>
        <v>4392</v>
      </c>
      <c r="F350" s="7" t="s">
        <v>0</v>
      </c>
    </row>
    <row r="351" ht="23" customHeight="1" spans="1:6">
      <c r="A351" s="5"/>
      <c r="B351" s="6">
        <v>223</v>
      </c>
      <c r="C351" s="6" t="s">
        <v>235</v>
      </c>
      <c r="D351" s="6" t="s">
        <v>7</v>
      </c>
      <c r="E351" s="6">
        <f>ROUND(2928,1)</f>
        <v>2928</v>
      </c>
      <c r="F351" s="7" t="s">
        <v>0</v>
      </c>
    </row>
    <row r="352" ht="23" customHeight="1" spans="1:6">
      <c r="A352" s="5"/>
      <c r="B352" s="6">
        <v>224</v>
      </c>
      <c r="C352" s="6" t="s">
        <v>236</v>
      </c>
      <c r="D352" s="6" t="s">
        <v>10</v>
      </c>
      <c r="E352" s="6">
        <f>ROUND(3336,1)</f>
        <v>3336</v>
      </c>
      <c r="F352" s="7" t="s">
        <v>0</v>
      </c>
    </row>
    <row r="353" ht="15" customHeight="1" spans="1:6">
      <c r="A353" s="5"/>
      <c r="B353" s="6">
        <v>225</v>
      </c>
      <c r="C353" s="6" t="s">
        <v>237</v>
      </c>
      <c r="D353" s="6" t="s">
        <v>7</v>
      </c>
      <c r="E353" s="6">
        <f>ROUND(35868,1)</f>
        <v>35868</v>
      </c>
      <c r="F353" s="7" t="s">
        <v>0</v>
      </c>
    </row>
    <row r="354" ht="23" customHeight="1" spans="1:6">
      <c r="A354" s="5"/>
      <c r="B354" s="6">
        <v>226</v>
      </c>
      <c r="C354" s="6" t="s">
        <v>238</v>
      </c>
      <c r="D354" s="6" t="s">
        <v>14</v>
      </c>
      <c r="E354" s="6">
        <f>ROUND(1856,1)</f>
        <v>1856</v>
      </c>
      <c r="F354" s="7" t="s">
        <v>0</v>
      </c>
    </row>
    <row r="355" ht="15" customHeight="1" spans="1:6">
      <c r="A355" s="5"/>
      <c r="B355" s="6">
        <v>227</v>
      </c>
      <c r="C355" s="6" t="s">
        <v>239</v>
      </c>
      <c r="D355" s="6" t="s">
        <v>23</v>
      </c>
      <c r="E355" s="6">
        <f>ROUND(7320,1)</f>
        <v>7320</v>
      </c>
      <c r="F355" s="7" t="s">
        <v>0</v>
      </c>
    </row>
    <row r="356" ht="23" customHeight="1" spans="1:6">
      <c r="A356" s="5"/>
      <c r="B356" s="6"/>
      <c r="C356" s="6"/>
      <c r="D356" s="6" t="s">
        <v>14</v>
      </c>
      <c r="E356" s="6">
        <f>ROUND(29986,1)</f>
        <v>29986</v>
      </c>
      <c r="F356" s="7" t="s">
        <v>0</v>
      </c>
    </row>
    <row r="357" ht="23" customHeight="1" spans="1:6">
      <c r="A357" s="5"/>
      <c r="B357" s="6">
        <v>228</v>
      </c>
      <c r="C357" s="6" t="s">
        <v>240</v>
      </c>
      <c r="D357" s="6" t="s">
        <v>10</v>
      </c>
      <c r="E357" s="6">
        <f>ROUND(27120,1)</f>
        <v>27120</v>
      </c>
      <c r="F357" s="7" t="s">
        <v>0</v>
      </c>
    </row>
    <row r="358" ht="15" customHeight="1" spans="1:6">
      <c r="A358" s="5"/>
      <c r="B358" s="6"/>
      <c r="C358" s="6"/>
      <c r="D358" s="6" t="s">
        <v>7</v>
      </c>
      <c r="E358" s="6">
        <f>ROUND(2928,1)</f>
        <v>2928</v>
      </c>
      <c r="F358" s="7" t="s">
        <v>0</v>
      </c>
    </row>
    <row r="359" ht="23" customHeight="1" spans="1:6">
      <c r="A359" s="5"/>
      <c r="B359" s="6">
        <v>229</v>
      </c>
      <c r="C359" s="6" t="s">
        <v>241</v>
      </c>
      <c r="D359" s="6" t="s">
        <v>10</v>
      </c>
      <c r="E359" s="6">
        <f>ROUND(3861,1)</f>
        <v>3861</v>
      </c>
      <c r="F359" s="7" t="s">
        <v>0</v>
      </c>
    </row>
    <row r="360" ht="23" customHeight="1" spans="1:6">
      <c r="A360" s="5"/>
      <c r="B360" s="6">
        <v>230</v>
      </c>
      <c r="C360" s="6" t="s">
        <v>242</v>
      </c>
      <c r="D360" s="6" t="s">
        <v>10</v>
      </c>
      <c r="E360" s="6">
        <f>ROUND(4666,1)</f>
        <v>4666</v>
      </c>
      <c r="F360" s="7" t="s">
        <v>0</v>
      </c>
    </row>
    <row r="361" ht="15" customHeight="1" spans="1:6">
      <c r="A361" s="5"/>
      <c r="B361" s="6">
        <v>231</v>
      </c>
      <c r="C361" s="6" t="s">
        <v>243</v>
      </c>
      <c r="D361" s="6" t="s">
        <v>7</v>
      </c>
      <c r="E361" s="6">
        <f>ROUND(21960,1)</f>
        <v>21960</v>
      </c>
      <c r="F361" s="7" t="s">
        <v>0</v>
      </c>
    </row>
    <row r="362" ht="23" customHeight="1" spans="1:6">
      <c r="A362" s="5"/>
      <c r="B362" s="6">
        <v>232</v>
      </c>
      <c r="C362" s="6" t="s">
        <v>244</v>
      </c>
      <c r="D362" s="6" t="s">
        <v>7</v>
      </c>
      <c r="E362" s="6">
        <f>ROUND(2928,1)</f>
        <v>2928</v>
      </c>
      <c r="F362" s="7" t="s">
        <v>0</v>
      </c>
    </row>
    <row r="363" ht="23" customHeight="1" spans="1:6">
      <c r="A363" s="5"/>
      <c r="B363" s="6">
        <v>233</v>
      </c>
      <c r="C363" s="6" t="s">
        <v>245</v>
      </c>
      <c r="D363" s="6" t="s">
        <v>10</v>
      </c>
      <c r="E363" s="6">
        <f>ROUND(27747,1)</f>
        <v>27747</v>
      </c>
      <c r="F363" s="7" t="s">
        <v>0</v>
      </c>
    </row>
    <row r="364" ht="15" customHeight="1" spans="1:6">
      <c r="A364" s="5"/>
      <c r="B364" s="6">
        <v>234</v>
      </c>
      <c r="C364" s="6" t="s">
        <v>246</v>
      </c>
      <c r="D364" s="6" t="s">
        <v>7</v>
      </c>
      <c r="E364" s="6">
        <f>ROUND(14104,1)</f>
        <v>14104</v>
      </c>
      <c r="F364" s="7" t="s">
        <v>0</v>
      </c>
    </row>
    <row r="365" ht="23" customHeight="1" spans="1:6">
      <c r="A365" s="5"/>
      <c r="B365" s="6">
        <v>235</v>
      </c>
      <c r="C365" s="6" t="s">
        <v>247</v>
      </c>
      <c r="D365" s="6" t="s">
        <v>10</v>
      </c>
      <c r="E365" s="6">
        <f>ROUND(30637,1)</f>
        <v>30637</v>
      </c>
      <c r="F365" s="7" t="s">
        <v>0</v>
      </c>
    </row>
    <row r="366" ht="15" customHeight="1" spans="1:6">
      <c r="A366" s="5"/>
      <c r="B366" s="6"/>
      <c r="C366" s="6"/>
      <c r="D366" s="6" t="s">
        <v>7</v>
      </c>
      <c r="E366" s="6">
        <f>ROUND(14744,1)</f>
        <v>14744</v>
      </c>
      <c r="F366" s="7" t="s">
        <v>0</v>
      </c>
    </row>
    <row r="367" ht="15" customHeight="1" spans="1:6">
      <c r="A367" s="5"/>
      <c r="B367" s="6">
        <v>236</v>
      </c>
      <c r="C367" s="6" t="s">
        <v>248</v>
      </c>
      <c r="D367" s="6" t="s">
        <v>7</v>
      </c>
      <c r="E367" s="6">
        <f>ROUND(5856,1)</f>
        <v>5856</v>
      </c>
      <c r="F367" s="7" t="s">
        <v>0</v>
      </c>
    </row>
    <row r="368" ht="15" customHeight="1" spans="1:6">
      <c r="A368" s="5"/>
      <c r="B368" s="6">
        <v>237</v>
      </c>
      <c r="C368" s="6" t="s">
        <v>249</v>
      </c>
      <c r="D368" s="6" t="s">
        <v>7</v>
      </c>
      <c r="E368" s="6">
        <f>ROUND(35084,1)</f>
        <v>35084</v>
      </c>
      <c r="F368" s="7" t="s">
        <v>0</v>
      </c>
    </row>
    <row r="369" ht="23" customHeight="1" spans="1:6">
      <c r="A369" s="5"/>
      <c r="B369" s="6"/>
      <c r="C369" s="6"/>
      <c r="D369" s="6" t="s">
        <v>14</v>
      </c>
      <c r="E369" s="6">
        <f>ROUND(3660,1)</f>
        <v>3660</v>
      </c>
      <c r="F369" s="7" t="s">
        <v>0</v>
      </c>
    </row>
    <row r="370" ht="23" customHeight="1" spans="1:6">
      <c r="A370" s="5"/>
      <c r="B370" s="6">
        <v>238</v>
      </c>
      <c r="C370" s="6" t="s">
        <v>250</v>
      </c>
      <c r="D370" s="6" t="s">
        <v>17</v>
      </c>
      <c r="E370" s="6">
        <f>ROUND(4536,1)</f>
        <v>4536</v>
      </c>
      <c r="F370" s="7" t="s">
        <v>0</v>
      </c>
    </row>
    <row r="371" ht="23" customHeight="1" spans="1:6">
      <c r="A371" s="5"/>
      <c r="B371" s="6">
        <v>239</v>
      </c>
      <c r="C371" s="6" t="s">
        <v>251</v>
      </c>
      <c r="D371" s="6" t="s">
        <v>14</v>
      </c>
      <c r="E371" s="6">
        <f>ROUND(1464,1)</f>
        <v>1464</v>
      </c>
      <c r="F371" s="7" t="s">
        <v>0</v>
      </c>
    </row>
    <row r="372" ht="23" customHeight="1" spans="1:6">
      <c r="A372" s="5"/>
      <c r="B372" s="6">
        <v>240</v>
      </c>
      <c r="C372" s="6" t="s">
        <v>252</v>
      </c>
      <c r="D372" s="6" t="s">
        <v>10</v>
      </c>
      <c r="E372" s="6">
        <f>ROUND(6780,1)</f>
        <v>6780</v>
      </c>
      <c r="F372" s="7" t="s">
        <v>0</v>
      </c>
    </row>
    <row r="373" ht="23" customHeight="1" spans="1:6">
      <c r="A373" s="5"/>
      <c r="B373" s="6">
        <v>241</v>
      </c>
      <c r="C373" s="6" t="s">
        <v>253</v>
      </c>
      <c r="D373" s="6" t="s">
        <v>10</v>
      </c>
      <c r="E373" s="6">
        <f>ROUND(22578,1)</f>
        <v>22578</v>
      </c>
      <c r="F373" s="7" t="s">
        <v>0</v>
      </c>
    </row>
    <row r="374" ht="15" customHeight="1" spans="1:6">
      <c r="A374" s="5"/>
      <c r="B374" s="6"/>
      <c r="C374" s="6"/>
      <c r="D374" s="6" t="s">
        <v>7</v>
      </c>
      <c r="E374" s="6">
        <f>ROUND(43276,1)</f>
        <v>43276</v>
      </c>
      <c r="F374" s="7" t="s">
        <v>0</v>
      </c>
    </row>
    <row r="375" ht="15" customHeight="1" spans="1:6">
      <c r="A375" s="5"/>
      <c r="B375" s="6">
        <v>242</v>
      </c>
      <c r="C375" s="6" t="s">
        <v>254</v>
      </c>
      <c r="D375" s="6" t="s">
        <v>23</v>
      </c>
      <c r="E375" s="6">
        <f>ROUND(1464,1)</f>
        <v>1464</v>
      </c>
      <c r="F375" s="7" t="s">
        <v>0</v>
      </c>
    </row>
    <row r="376" ht="23" customHeight="1" spans="1:6">
      <c r="A376" s="5"/>
      <c r="B376" s="6"/>
      <c r="C376" s="6"/>
      <c r="D376" s="6" t="s">
        <v>14</v>
      </c>
      <c r="E376" s="6">
        <f>ROUND(1464,1)</f>
        <v>1464</v>
      </c>
      <c r="F376" s="7" t="s">
        <v>0</v>
      </c>
    </row>
    <row r="377" ht="23" customHeight="1" spans="1:6">
      <c r="A377" s="5"/>
      <c r="B377" s="6">
        <v>243</v>
      </c>
      <c r="C377" s="6" t="s">
        <v>255</v>
      </c>
      <c r="D377" s="6" t="s">
        <v>10</v>
      </c>
      <c r="E377" s="6">
        <f>ROUND(4520,1)</f>
        <v>4520</v>
      </c>
      <c r="F377" s="7" t="s">
        <v>0</v>
      </c>
    </row>
    <row r="378" ht="15" customHeight="1" spans="1:6">
      <c r="A378" s="5"/>
      <c r="B378" s="6"/>
      <c r="C378" s="6"/>
      <c r="D378" s="6" t="s">
        <v>7</v>
      </c>
      <c r="E378" s="6">
        <f>ROUND(30992,1)</f>
        <v>30992</v>
      </c>
      <c r="F378" s="7" t="s">
        <v>0</v>
      </c>
    </row>
    <row r="379" ht="23" customHeight="1" spans="1:6">
      <c r="A379" s="5"/>
      <c r="B379" s="6">
        <v>244</v>
      </c>
      <c r="C379" s="6" t="s">
        <v>256</v>
      </c>
      <c r="D379" s="6" t="s">
        <v>7</v>
      </c>
      <c r="E379" s="6">
        <f>ROUND(8784,1)</f>
        <v>8784</v>
      </c>
      <c r="F379" s="7" t="s">
        <v>0</v>
      </c>
    </row>
    <row r="380" ht="23" customHeight="1" spans="1:6">
      <c r="A380" s="5"/>
      <c r="B380" s="6">
        <v>245</v>
      </c>
      <c r="C380" s="6" t="s">
        <v>257</v>
      </c>
      <c r="D380" s="6" t="s">
        <v>17</v>
      </c>
      <c r="E380" s="6">
        <f>ROUND(4439,1)</f>
        <v>4439</v>
      </c>
      <c r="F380" s="7" t="s">
        <v>0</v>
      </c>
    </row>
    <row r="381" ht="15" customHeight="1" spans="1:6">
      <c r="A381" s="5"/>
      <c r="B381" s="6"/>
      <c r="C381" s="6"/>
      <c r="D381" s="6" t="s">
        <v>23</v>
      </c>
      <c r="E381" s="6">
        <f>ROUND(8784,1)</f>
        <v>8784</v>
      </c>
      <c r="F381" s="7" t="s">
        <v>0</v>
      </c>
    </row>
    <row r="382" ht="15" customHeight="1" spans="1:6">
      <c r="A382" s="5"/>
      <c r="B382" s="6"/>
      <c r="C382" s="6"/>
      <c r="D382" s="6" t="s">
        <v>7</v>
      </c>
      <c r="E382" s="6">
        <f>ROUND(31476,1)</f>
        <v>31476</v>
      </c>
      <c r="F382" s="7" t="s">
        <v>0</v>
      </c>
    </row>
    <row r="383" ht="23" customHeight="1" spans="1:6">
      <c r="A383" s="5"/>
      <c r="B383" s="6">
        <v>246</v>
      </c>
      <c r="C383" s="6" t="s">
        <v>258</v>
      </c>
      <c r="D383" s="6" t="s">
        <v>14</v>
      </c>
      <c r="E383" s="6">
        <f>ROUND(6222,1)</f>
        <v>6222</v>
      </c>
      <c r="F383" s="7" t="s">
        <v>0</v>
      </c>
    </row>
    <row r="384" ht="23" customHeight="1" spans="1:6">
      <c r="A384" s="5"/>
      <c r="B384" s="6">
        <v>247</v>
      </c>
      <c r="C384" s="6" t="s">
        <v>259</v>
      </c>
      <c r="D384" s="6" t="s">
        <v>10</v>
      </c>
      <c r="E384" s="6">
        <f>ROUND(5328,1)</f>
        <v>5328</v>
      </c>
      <c r="F384" s="7" t="s">
        <v>0</v>
      </c>
    </row>
    <row r="385" ht="15" customHeight="1" spans="1:6">
      <c r="A385" s="5"/>
      <c r="B385" s="6">
        <v>248</v>
      </c>
      <c r="C385" s="6" t="s">
        <v>260</v>
      </c>
      <c r="D385" s="6" t="s">
        <v>23</v>
      </c>
      <c r="E385" s="6">
        <f>ROUND(1504,1)</f>
        <v>1504</v>
      </c>
      <c r="F385" s="7" t="s">
        <v>0</v>
      </c>
    </row>
    <row r="386" ht="23" customHeight="1" spans="1:6">
      <c r="A386" s="5"/>
      <c r="B386" s="6"/>
      <c r="C386" s="6"/>
      <c r="D386" s="6" t="s">
        <v>10</v>
      </c>
      <c r="E386" s="6">
        <f>ROUND(155542,1)</f>
        <v>155542</v>
      </c>
      <c r="F386" s="7" t="s">
        <v>0</v>
      </c>
    </row>
    <row r="387" ht="15" customHeight="1" spans="1:6">
      <c r="A387" s="5"/>
      <c r="B387" s="6"/>
      <c r="C387" s="6"/>
      <c r="D387" s="6" t="s">
        <v>7</v>
      </c>
      <c r="E387" s="6">
        <f>ROUND(5952,1)</f>
        <v>5952</v>
      </c>
      <c r="F387" s="7" t="s">
        <v>0</v>
      </c>
    </row>
    <row r="388" ht="23" customHeight="1" spans="1:6">
      <c r="A388" s="5"/>
      <c r="B388" s="6">
        <v>249</v>
      </c>
      <c r="C388" s="6" t="s">
        <v>261</v>
      </c>
      <c r="D388" s="6" t="s">
        <v>10</v>
      </c>
      <c r="E388" s="6">
        <f>ROUND(4520,1)</f>
        <v>4520</v>
      </c>
      <c r="F388" s="7" t="s">
        <v>0</v>
      </c>
    </row>
    <row r="389" ht="15" customHeight="1" spans="1:6">
      <c r="A389" s="5"/>
      <c r="B389" s="6"/>
      <c r="C389" s="6"/>
      <c r="D389" s="6" t="s">
        <v>7</v>
      </c>
      <c r="E389" s="6">
        <f>ROUND(9328,1)</f>
        <v>9328</v>
      </c>
      <c r="F389" s="7" t="s">
        <v>0</v>
      </c>
    </row>
    <row r="390" ht="23" customHeight="1" spans="1:6">
      <c r="A390" s="5"/>
      <c r="B390" s="6"/>
      <c r="C390" s="6"/>
      <c r="D390" s="6" t="s">
        <v>14</v>
      </c>
      <c r="E390" s="6">
        <f>ROUND(3064,1)</f>
        <v>3064</v>
      </c>
      <c r="F390" s="7" t="s">
        <v>0</v>
      </c>
    </row>
    <row r="391" ht="15" customHeight="1" spans="1:6">
      <c r="A391" s="5"/>
      <c r="B391" s="6">
        <v>250</v>
      </c>
      <c r="C391" s="6" t="s">
        <v>262</v>
      </c>
      <c r="D391" s="6" t="s">
        <v>12</v>
      </c>
      <c r="E391" s="6">
        <f>ROUND(4439,1)</f>
        <v>4439</v>
      </c>
      <c r="F391" s="7" t="s">
        <v>0</v>
      </c>
    </row>
    <row r="392" ht="23" customHeight="1" spans="1:6">
      <c r="A392" s="5"/>
      <c r="B392" s="6">
        <v>251</v>
      </c>
      <c r="C392" s="6" t="s">
        <v>263</v>
      </c>
      <c r="D392" s="6" t="s">
        <v>10</v>
      </c>
      <c r="E392" s="6">
        <f>ROUND(28324,1)</f>
        <v>28324</v>
      </c>
      <c r="F392" s="7" t="s">
        <v>0</v>
      </c>
    </row>
    <row r="393" ht="15" customHeight="1" spans="1:6">
      <c r="A393" s="5"/>
      <c r="B393" s="6">
        <v>252</v>
      </c>
      <c r="C393" s="6" t="s">
        <v>264</v>
      </c>
      <c r="D393" s="6" t="s">
        <v>23</v>
      </c>
      <c r="E393" s="6">
        <f>ROUND(9150,1)</f>
        <v>9150</v>
      </c>
      <c r="F393" s="7" t="s">
        <v>0</v>
      </c>
    </row>
    <row r="394" ht="23" customHeight="1" spans="1:6">
      <c r="A394" s="5"/>
      <c r="B394" s="6"/>
      <c r="C394" s="6"/>
      <c r="D394" s="6" t="s">
        <v>14</v>
      </c>
      <c r="E394" s="6">
        <f>ROUND(2928,1)</f>
        <v>2928</v>
      </c>
      <c r="F394" s="7" t="s">
        <v>0</v>
      </c>
    </row>
    <row r="395" ht="23" customHeight="1" spans="1:6">
      <c r="A395" s="5"/>
      <c r="B395" s="6">
        <v>253</v>
      </c>
      <c r="C395" s="6" t="s">
        <v>265</v>
      </c>
      <c r="D395" s="6" t="s">
        <v>10</v>
      </c>
      <c r="E395" s="6">
        <f>ROUND(1439410,1)</f>
        <v>1439410</v>
      </c>
      <c r="F395" s="7" t="s">
        <v>0</v>
      </c>
    </row>
    <row r="396" ht="23" customHeight="1" spans="1:6">
      <c r="A396" s="5"/>
      <c r="B396" s="6">
        <v>254</v>
      </c>
      <c r="C396" s="6" t="s">
        <v>266</v>
      </c>
      <c r="D396" s="6" t="s">
        <v>10</v>
      </c>
      <c r="E396" s="6">
        <f>ROUND(9230,1)</f>
        <v>9230</v>
      </c>
      <c r="F396" s="7" t="s">
        <v>0</v>
      </c>
    </row>
    <row r="397" ht="15" customHeight="1" spans="1:6">
      <c r="A397" s="5"/>
      <c r="B397" s="6"/>
      <c r="C397" s="6"/>
      <c r="D397" s="6" t="s">
        <v>7</v>
      </c>
      <c r="E397" s="6">
        <f>ROUND(47652,1)</f>
        <v>47652</v>
      </c>
      <c r="F397" s="7" t="s">
        <v>0</v>
      </c>
    </row>
    <row r="398" ht="23" customHeight="1" spans="1:6">
      <c r="A398" s="5"/>
      <c r="B398" s="6">
        <v>255</v>
      </c>
      <c r="C398" s="6" t="s">
        <v>267</v>
      </c>
      <c r="D398" s="6" t="s">
        <v>10</v>
      </c>
      <c r="E398" s="6">
        <f>ROUND(13320,1)</f>
        <v>13320</v>
      </c>
      <c r="F398" s="7" t="s">
        <v>0</v>
      </c>
    </row>
    <row r="399" ht="15" customHeight="1" spans="1:6">
      <c r="A399" s="5"/>
      <c r="B399" s="6"/>
      <c r="C399" s="6"/>
      <c r="D399" s="6" t="s">
        <v>7</v>
      </c>
      <c r="E399" s="6">
        <f>ROUND(8052,1)</f>
        <v>8052</v>
      </c>
      <c r="F399" s="7" t="s">
        <v>0</v>
      </c>
    </row>
    <row r="400" ht="23" customHeight="1" spans="1:6">
      <c r="A400" s="5"/>
      <c r="B400" s="6">
        <v>256</v>
      </c>
      <c r="C400" s="6" t="s">
        <v>268</v>
      </c>
      <c r="D400" s="6" t="s">
        <v>14</v>
      </c>
      <c r="E400" s="6">
        <f>ROUND(366,1)</f>
        <v>366</v>
      </c>
      <c r="F400" s="7" t="s">
        <v>0</v>
      </c>
    </row>
    <row r="401" ht="23" customHeight="1" spans="1:6">
      <c r="A401" s="5"/>
      <c r="B401" s="6">
        <v>257</v>
      </c>
      <c r="C401" s="6" t="s">
        <v>269</v>
      </c>
      <c r="D401" s="6" t="s">
        <v>10</v>
      </c>
      <c r="E401" s="6">
        <f>ROUND(4439,1)</f>
        <v>4439</v>
      </c>
      <c r="F401" s="7" t="s">
        <v>0</v>
      </c>
    </row>
    <row r="402" ht="15" customHeight="1" spans="1:6">
      <c r="A402" s="5"/>
      <c r="B402" s="6"/>
      <c r="C402" s="6"/>
      <c r="D402" s="6" t="s">
        <v>7</v>
      </c>
      <c r="E402" s="6">
        <f>ROUND(11712,1)</f>
        <v>11712</v>
      </c>
      <c r="F402" s="7" t="s">
        <v>0</v>
      </c>
    </row>
    <row r="403" ht="15" customHeight="1" spans="1:6">
      <c r="A403" s="5"/>
      <c r="B403" s="6">
        <v>258</v>
      </c>
      <c r="C403" s="6" t="s">
        <v>270</v>
      </c>
      <c r="D403" s="6" t="s">
        <v>23</v>
      </c>
      <c r="E403" s="6">
        <f>ROUND(1824,1)</f>
        <v>1824</v>
      </c>
      <c r="F403" s="7" t="s">
        <v>0</v>
      </c>
    </row>
    <row r="404" ht="15" customHeight="1" spans="1:6">
      <c r="A404" s="5"/>
      <c r="B404" s="6"/>
      <c r="C404" s="6"/>
      <c r="D404" s="6" t="s">
        <v>7</v>
      </c>
      <c r="E404" s="6">
        <f>ROUND(11712,1)</f>
        <v>11712</v>
      </c>
      <c r="F404" s="7" t="s">
        <v>0</v>
      </c>
    </row>
    <row r="405" ht="23" customHeight="1" spans="1:6">
      <c r="A405" s="5"/>
      <c r="B405" s="6"/>
      <c r="C405" s="6"/>
      <c r="D405" s="6" t="s">
        <v>14</v>
      </c>
      <c r="E405" s="6">
        <f>ROUND(10248,1)</f>
        <v>10248</v>
      </c>
      <c r="F405" s="7" t="s">
        <v>0</v>
      </c>
    </row>
    <row r="406" ht="15" customHeight="1" spans="1:6">
      <c r="A406" s="5"/>
      <c r="B406" s="6">
        <v>259</v>
      </c>
      <c r="C406" s="6" t="s">
        <v>271</v>
      </c>
      <c r="D406" s="6" t="s">
        <v>7</v>
      </c>
      <c r="E406" s="6">
        <f>ROUND(18824,1)</f>
        <v>18824</v>
      </c>
      <c r="F406" s="7" t="s">
        <v>0</v>
      </c>
    </row>
    <row r="407" ht="23" customHeight="1" spans="1:6">
      <c r="A407" s="5"/>
      <c r="B407" s="6">
        <v>260</v>
      </c>
      <c r="C407" s="6" t="s">
        <v>272</v>
      </c>
      <c r="D407" s="6" t="s">
        <v>10</v>
      </c>
      <c r="E407" s="6">
        <f>ROUND(2260,1)</f>
        <v>2260</v>
      </c>
      <c r="F407" s="7" t="s">
        <v>0</v>
      </c>
    </row>
    <row r="408" ht="23" customHeight="1" spans="1:6">
      <c r="A408" s="5"/>
      <c r="B408" s="6">
        <v>261</v>
      </c>
      <c r="C408" s="6" t="s">
        <v>273</v>
      </c>
      <c r="D408" s="6" t="s">
        <v>17</v>
      </c>
      <c r="E408" s="6">
        <f>ROUND(4656,1)</f>
        <v>4656</v>
      </c>
      <c r="F408" s="7" t="s">
        <v>0</v>
      </c>
    </row>
    <row r="409" ht="23" customHeight="1" spans="1:6">
      <c r="A409" s="5"/>
      <c r="B409" s="6">
        <v>262</v>
      </c>
      <c r="C409" s="6" t="s">
        <v>274</v>
      </c>
      <c r="D409" s="6" t="s">
        <v>14</v>
      </c>
      <c r="E409" s="6">
        <f>ROUND(2016,1)</f>
        <v>2016</v>
      </c>
      <c r="F409" s="7" t="s">
        <v>0</v>
      </c>
    </row>
    <row r="410" ht="23" customHeight="1" spans="1:6">
      <c r="A410" s="5"/>
      <c r="B410" s="6">
        <v>263</v>
      </c>
      <c r="C410" s="6" t="s">
        <v>275</v>
      </c>
      <c r="D410" s="6" t="s">
        <v>10</v>
      </c>
      <c r="E410" s="6">
        <f>ROUND(19198,1)</f>
        <v>19198</v>
      </c>
      <c r="F410" s="7" t="s">
        <v>0</v>
      </c>
    </row>
    <row r="411" ht="15" customHeight="1" spans="1:6">
      <c r="A411" s="5"/>
      <c r="B411" s="6"/>
      <c r="C411" s="6"/>
      <c r="D411" s="6" t="s">
        <v>7</v>
      </c>
      <c r="E411" s="6">
        <f>ROUND(59132,1)</f>
        <v>59132</v>
      </c>
      <c r="F411" s="7" t="s">
        <v>0</v>
      </c>
    </row>
    <row r="412" ht="23" customHeight="1" spans="1:6">
      <c r="A412" s="5"/>
      <c r="B412" s="6"/>
      <c r="C412" s="6"/>
      <c r="D412" s="6" t="s">
        <v>14</v>
      </c>
      <c r="E412" s="6">
        <f>ROUND(1098,1)</f>
        <v>1098</v>
      </c>
      <c r="F412" s="7" t="s">
        <v>0</v>
      </c>
    </row>
    <row r="413" ht="23" customHeight="1" spans="1:6">
      <c r="A413" s="5"/>
      <c r="B413" s="6">
        <v>264</v>
      </c>
      <c r="C413" s="6" t="s">
        <v>276</v>
      </c>
      <c r="D413" s="6" t="s">
        <v>7</v>
      </c>
      <c r="E413" s="6">
        <f>ROUND(56992,1)</f>
        <v>56992</v>
      </c>
      <c r="F413" s="7" t="s">
        <v>0</v>
      </c>
    </row>
    <row r="414" ht="23" customHeight="1" spans="1:6">
      <c r="A414" s="5"/>
      <c r="B414" s="6">
        <v>265</v>
      </c>
      <c r="C414" s="6" t="s">
        <v>277</v>
      </c>
      <c r="D414" s="6" t="s">
        <v>14</v>
      </c>
      <c r="E414" s="6">
        <f>ROUND(1464,1)</f>
        <v>1464</v>
      </c>
      <c r="F414" s="7" t="s">
        <v>0</v>
      </c>
    </row>
    <row r="415" ht="23" customHeight="1" spans="1:6">
      <c r="A415" s="5"/>
      <c r="B415" s="6">
        <v>266</v>
      </c>
      <c r="C415" s="6" t="s">
        <v>278</v>
      </c>
      <c r="D415" s="6" t="s">
        <v>7</v>
      </c>
      <c r="E415" s="6">
        <f>ROUND(4480,1)</f>
        <v>4480</v>
      </c>
      <c r="F415" s="7" t="s">
        <v>0</v>
      </c>
    </row>
    <row r="416" ht="23" customHeight="1" spans="1:6">
      <c r="A416" s="5"/>
      <c r="B416" s="6">
        <v>267</v>
      </c>
      <c r="C416" s="6" t="s">
        <v>279</v>
      </c>
      <c r="D416" s="6" t="s">
        <v>10</v>
      </c>
      <c r="E416" s="6">
        <f>ROUND(22600,1)</f>
        <v>22600</v>
      </c>
      <c r="F416" s="7" t="s">
        <v>0</v>
      </c>
    </row>
    <row r="417" ht="15" customHeight="1" spans="1:6">
      <c r="A417" s="5"/>
      <c r="B417" s="6">
        <v>268</v>
      </c>
      <c r="C417" s="6" t="s">
        <v>280</v>
      </c>
      <c r="D417" s="6" t="s">
        <v>23</v>
      </c>
      <c r="E417" s="6">
        <f>ROUND(5760,1)</f>
        <v>5760</v>
      </c>
      <c r="F417" s="7" t="s">
        <v>0</v>
      </c>
    </row>
    <row r="418" ht="23" customHeight="1" spans="1:6">
      <c r="A418" s="5"/>
      <c r="B418" s="6"/>
      <c r="C418" s="6"/>
      <c r="D418" s="6" t="s">
        <v>10</v>
      </c>
      <c r="E418" s="6">
        <f>ROUND(3309,1)</f>
        <v>3309</v>
      </c>
      <c r="F418" s="7" t="s">
        <v>0</v>
      </c>
    </row>
    <row r="419" ht="23" customHeight="1" spans="1:6">
      <c r="A419" s="5"/>
      <c r="B419" s="6"/>
      <c r="C419" s="6"/>
      <c r="D419" s="6" t="s">
        <v>14</v>
      </c>
      <c r="E419" s="6">
        <f>ROUND(22984,1)</f>
        <v>22984</v>
      </c>
      <c r="F419" s="7" t="s">
        <v>0</v>
      </c>
    </row>
    <row r="420" ht="23" customHeight="1" spans="1:6">
      <c r="A420" s="5"/>
      <c r="B420" s="6">
        <v>269</v>
      </c>
      <c r="C420" s="6" t="s">
        <v>281</v>
      </c>
      <c r="D420" s="6" t="s">
        <v>10</v>
      </c>
      <c r="E420" s="6">
        <f>ROUND(8881,1)</f>
        <v>8881</v>
      </c>
      <c r="F420" s="7" t="s">
        <v>0</v>
      </c>
    </row>
    <row r="421" ht="23" customHeight="1" spans="1:6">
      <c r="A421" s="5"/>
      <c r="B421" s="6"/>
      <c r="C421" s="6"/>
      <c r="D421" s="6" t="s">
        <v>14</v>
      </c>
      <c r="E421" s="6">
        <f>ROUND(6998,1)</f>
        <v>6998</v>
      </c>
      <c r="F421" s="7" t="s">
        <v>0</v>
      </c>
    </row>
    <row r="422" ht="23" customHeight="1" spans="1:6">
      <c r="A422" s="5"/>
      <c r="B422" s="6">
        <v>270</v>
      </c>
      <c r="C422" s="6" t="s">
        <v>282</v>
      </c>
      <c r="D422" s="6" t="s">
        <v>10</v>
      </c>
      <c r="E422" s="6">
        <f>ROUND(8721,1)</f>
        <v>8721</v>
      </c>
      <c r="F422" s="7" t="s">
        <v>0</v>
      </c>
    </row>
    <row r="423" ht="15" customHeight="1" spans="1:6">
      <c r="A423" s="5"/>
      <c r="B423" s="6"/>
      <c r="C423" s="6"/>
      <c r="D423" s="6" t="s">
        <v>7</v>
      </c>
      <c r="E423" s="6">
        <f>ROUND(27148,1)</f>
        <v>27148</v>
      </c>
      <c r="F423" s="7" t="s">
        <v>0</v>
      </c>
    </row>
    <row r="424" ht="23" customHeight="1" spans="1:6">
      <c r="A424" s="5"/>
      <c r="B424" s="6"/>
      <c r="C424" s="6"/>
      <c r="D424" s="6" t="s">
        <v>14</v>
      </c>
      <c r="E424" s="6">
        <f>ROUND(2196,1)</f>
        <v>2196</v>
      </c>
      <c r="F424" s="7" t="s">
        <v>0</v>
      </c>
    </row>
    <row r="425" ht="23" customHeight="1" spans="1:6">
      <c r="A425" s="5"/>
      <c r="B425" s="6">
        <v>271</v>
      </c>
      <c r="C425" s="6" t="s">
        <v>283</v>
      </c>
      <c r="D425" s="6" t="s">
        <v>14</v>
      </c>
      <c r="E425" s="6">
        <f>ROUND(1464,1)</f>
        <v>1464</v>
      </c>
      <c r="F425" s="7" t="s">
        <v>0</v>
      </c>
    </row>
    <row r="426" ht="23" customHeight="1" spans="1:6">
      <c r="A426" s="5"/>
      <c r="B426" s="6">
        <v>272</v>
      </c>
      <c r="C426" s="6" t="s">
        <v>284</v>
      </c>
      <c r="D426" s="6" t="s">
        <v>10</v>
      </c>
      <c r="E426" s="6">
        <f>ROUND(18264,1)</f>
        <v>18264</v>
      </c>
      <c r="F426" s="7" t="s">
        <v>0</v>
      </c>
    </row>
    <row r="427" ht="15" customHeight="1" spans="1:6">
      <c r="A427" s="5"/>
      <c r="B427" s="6"/>
      <c r="C427" s="6"/>
      <c r="D427" s="6" t="s">
        <v>7</v>
      </c>
      <c r="E427" s="6">
        <f>ROUND(2928,1)</f>
        <v>2928</v>
      </c>
      <c r="F427" s="7" t="s">
        <v>0</v>
      </c>
    </row>
    <row r="428" ht="15" customHeight="1" spans="1:6">
      <c r="A428" s="5"/>
      <c r="B428" s="6">
        <v>273</v>
      </c>
      <c r="C428" s="6" t="s">
        <v>285</v>
      </c>
      <c r="D428" s="6" t="s">
        <v>23</v>
      </c>
      <c r="E428" s="6">
        <f>ROUND(732,1)</f>
        <v>732</v>
      </c>
      <c r="F428" s="7" t="s">
        <v>0</v>
      </c>
    </row>
    <row r="429" ht="15" customHeight="1" spans="1:6">
      <c r="A429" s="5"/>
      <c r="B429" s="6"/>
      <c r="C429" s="6"/>
      <c r="D429" s="6" t="s">
        <v>7</v>
      </c>
      <c r="E429" s="6">
        <f>ROUND(2196,1)</f>
        <v>2196</v>
      </c>
      <c r="F429" s="7" t="s">
        <v>0</v>
      </c>
    </row>
    <row r="430" ht="23" customHeight="1" spans="1:6">
      <c r="A430" s="5"/>
      <c r="B430" s="6"/>
      <c r="C430" s="6"/>
      <c r="D430" s="6" t="s">
        <v>14</v>
      </c>
      <c r="E430" s="6">
        <f>ROUND(4392,1)</f>
        <v>4392</v>
      </c>
      <c r="F430" s="7" t="s">
        <v>0</v>
      </c>
    </row>
    <row r="431" ht="23" customHeight="1" spans="1:6">
      <c r="A431" s="5"/>
      <c r="B431" s="6">
        <v>274</v>
      </c>
      <c r="C431" s="6" t="s">
        <v>286</v>
      </c>
      <c r="D431" s="6" t="s">
        <v>17</v>
      </c>
      <c r="E431" s="6">
        <f>ROUND(4499,1)</f>
        <v>4499</v>
      </c>
      <c r="F431" s="7" t="s">
        <v>0</v>
      </c>
    </row>
    <row r="432" ht="23" customHeight="1" spans="1:6">
      <c r="A432" s="5"/>
      <c r="B432" s="6">
        <v>275</v>
      </c>
      <c r="C432" s="6" t="s">
        <v>287</v>
      </c>
      <c r="D432" s="6" t="s">
        <v>10</v>
      </c>
      <c r="E432" s="6">
        <f>ROUND(4439,1)</f>
        <v>4439</v>
      </c>
      <c r="F432" s="7" t="s">
        <v>0</v>
      </c>
    </row>
    <row r="433" ht="15" customHeight="1" spans="1:6">
      <c r="A433" s="5"/>
      <c r="B433" s="6">
        <v>276</v>
      </c>
      <c r="C433" s="6" t="s">
        <v>288</v>
      </c>
      <c r="D433" s="6" t="s">
        <v>23</v>
      </c>
      <c r="E433" s="6">
        <f>ROUND(4392,1)</f>
        <v>4392</v>
      </c>
      <c r="F433" s="7" t="s">
        <v>0</v>
      </c>
    </row>
    <row r="434" ht="23" customHeight="1" spans="1:6">
      <c r="A434" s="5"/>
      <c r="B434" s="6"/>
      <c r="C434" s="6"/>
      <c r="D434" s="6" t="s">
        <v>14</v>
      </c>
      <c r="E434" s="6">
        <f>ROUND(17542,1)</f>
        <v>17542</v>
      </c>
      <c r="F434" s="7" t="s">
        <v>0</v>
      </c>
    </row>
    <row r="435" ht="23" customHeight="1" spans="1:6">
      <c r="A435" s="5"/>
      <c r="B435" s="6">
        <v>277</v>
      </c>
      <c r="C435" s="6" t="s">
        <v>289</v>
      </c>
      <c r="D435" s="6" t="s">
        <v>10</v>
      </c>
      <c r="E435" s="6">
        <f>ROUND(96302,1)</f>
        <v>96302</v>
      </c>
      <c r="F435" s="7" t="s">
        <v>0</v>
      </c>
    </row>
    <row r="436" ht="15" customHeight="1" spans="1:6">
      <c r="A436" s="5"/>
      <c r="B436" s="6"/>
      <c r="C436" s="6"/>
      <c r="D436" s="6" t="s">
        <v>7</v>
      </c>
      <c r="E436" s="6">
        <f>ROUND(39864,1)</f>
        <v>39864</v>
      </c>
      <c r="F436" s="7" t="s">
        <v>0</v>
      </c>
    </row>
    <row r="437" ht="15" customHeight="1" spans="1:6">
      <c r="A437" s="5"/>
      <c r="B437" s="6"/>
      <c r="C437" s="6"/>
      <c r="D437" s="6" t="s">
        <v>12</v>
      </c>
      <c r="E437" s="6">
        <f>ROUND(25990,1)</f>
        <v>25990</v>
      </c>
      <c r="F437" s="7" t="s">
        <v>0</v>
      </c>
    </row>
    <row r="438" ht="23" customHeight="1" spans="1:6">
      <c r="A438" s="5"/>
      <c r="B438" s="6">
        <v>278</v>
      </c>
      <c r="C438" s="6" t="s">
        <v>290</v>
      </c>
      <c r="D438" s="6" t="s">
        <v>10</v>
      </c>
      <c r="E438" s="6">
        <f>ROUND(4520,1)</f>
        <v>4520</v>
      </c>
      <c r="F438" s="7" t="s">
        <v>0</v>
      </c>
    </row>
    <row r="439" ht="23" customHeight="1" spans="1:6">
      <c r="A439" s="5"/>
      <c r="B439" s="6">
        <v>279</v>
      </c>
      <c r="C439" s="6" t="s">
        <v>291</v>
      </c>
      <c r="D439" s="6" t="s">
        <v>7</v>
      </c>
      <c r="E439" s="6">
        <f>ROUND(2928,1)</f>
        <v>2928</v>
      </c>
      <c r="F439" s="7" t="s">
        <v>0</v>
      </c>
    </row>
    <row r="440" ht="15" customHeight="1" spans="1:6">
      <c r="A440" s="5"/>
      <c r="B440" s="6">
        <v>280</v>
      </c>
      <c r="C440" s="6" t="s">
        <v>292</v>
      </c>
      <c r="D440" s="6" t="s">
        <v>7</v>
      </c>
      <c r="E440" s="6">
        <f>ROUND(3660,1)</f>
        <v>3660</v>
      </c>
      <c r="F440" s="7" t="s">
        <v>0</v>
      </c>
    </row>
    <row r="441" ht="23" customHeight="1" spans="1:6">
      <c r="A441" s="5"/>
      <c r="B441" s="6">
        <v>281</v>
      </c>
      <c r="C441" s="6" t="s">
        <v>293</v>
      </c>
      <c r="D441" s="6" t="s">
        <v>14</v>
      </c>
      <c r="E441" s="6">
        <f>ROUND(1464,1)</f>
        <v>1464</v>
      </c>
      <c r="F441" s="7" t="s">
        <v>0</v>
      </c>
    </row>
    <row r="442" ht="15" customHeight="1" spans="1:6">
      <c r="A442" s="5"/>
      <c r="B442" s="6">
        <v>282</v>
      </c>
      <c r="C442" s="6" t="s">
        <v>294</v>
      </c>
      <c r="D442" s="6" t="s">
        <v>23</v>
      </c>
      <c r="E442" s="6">
        <f>ROUND(2928,1)</f>
        <v>2928</v>
      </c>
      <c r="F442" s="7" t="s">
        <v>0</v>
      </c>
    </row>
    <row r="443" ht="15" customHeight="1" spans="1:6">
      <c r="A443" s="5"/>
      <c r="B443" s="6"/>
      <c r="C443" s="6"/>
      <c r="D443" s="6" t="s">
        <v>7</v>
      </c>
      <c r="E443" s="6">
        <f>ROUND(22692,1)</f>
        <v>22692</v>
      </c>
      <c r="F443" s="7" t="s">
        <v>0</v>
      </c>
    </row>
    <row r="444" ht="23" customHeight="1" spans="1:6">
      <c r="A444" s="5"/>
      <c r="B444" s="6"/>
      <c r="C444" s="6"/>
      <c r="D444" s="6" t="s">
        <v>14</v>
      </c>
      <c r="E444" s="6">
        <f>ROUND(2928,1)</f>
        <v>2928</v>
      </c>
      <c r="F444" s="7" t="s">
        <v>0</v>
      </c>
    </row>
    <row r="445" ht="23" customHeight="1" spans="1:6">
      <c r="A445" s="5"/>
      <c r="B445" s="6">
        <v>283</v>
      </c>
      <c r="C445" s="6" t="s">
        <v>295</v>
      </c>
      <c r="D445" s="6" t="s">
        <v>10</v>
      </c>
      <c r="E445" s="6">
        <f>ROUND(24982,1)</f>
        <v>24982</v>
      </c>
      <c r="F445" s="7" t="s">
        <v>0</v>
      </c>
    </row>
    <row r="446" ht="23" customHeight="1" spans="1:6">
      <c r="A446" s="5"/>
      <c r="B446" s="6">
        <v>284</v>
      </c>
      <c r="C446" s="6" t="s">
        <v>296</v>
      </c>
      <c r="D446" s="6" t="s">
        <v>14</v>
      </c>
      <c r="E446" s="6">
        <f>ROUND(1464,1)</f>
        <v>1464</v>
      </c>
      <c r="F446" s="7" t="s">
        <v>0</v>
      </c>
    </row>
    <row r="447" ht="15" customHeight="1" spans="1:6">
      <c r="A447" s="5"/>
      <c r="B447" s="6"/>
      <c r="C447" s="6"/>
      <c r="D447" s="6" t="s">
        <v>12</v>
      </c>
      <c r="E447" s="6">
        <f>ROUND(2206,1)</f>
        <v>2206</v>
      </c>
      <c r="F447" s="7" t="s">
        <v>0</v>
      </c>
    </row>
    <row r="448" ht="23" customHeight="1" spans="1:6">
      <c r="A448" s="5"/>
      <c r="B448" s="6">
        <v>285</v>
      </c>
      <c r="C448" s="6" t="s">
        <v>297</v>
      </c>
      <c r="D448" s="6" t="s">
        <v>10</v>
      </c>
      <c r="E448" s="6">
        <f>ROUND(3309,1)</f>
        <v>3309</v>
      </c>
      <c r="F448" s="7" t="s">
        <v>0</v>
      </c>
    </row>
    <row r="449" ht="15" customHeight="1" spans="1:6">
      <c r="A449" s="5"/>
      <c r="B449" s="6"/>
      <c r="C449" s="6"/>
      <c r="D449" s="6" t="s">
        <v>7</v>
      </c>
      <c r="E449" s="6">
        <f>ROUND(5856,1)</f>
        <v>5856</v>
      </c>
      <c r="F449" s="7" t="s">
        <v>0</v>
      </c>
    </row>
    <row r="450" ht="23" customHeight="1" spans="1:6">
      <c r="A450" s="5"/>
      <c r="B450" s="6">
        <v>286</v>
      </c>
      <c r="C450" s="6" t="s">
        <v>298</v>
      </c>
      <c r="D450" s="6" t="s">
        <v>10</v>
      </c>
      <c r="E450" s="6">
        <f>ROUND(5596,1)</f>
        <v>5596</v>
      </c>
      <c r="F450" s="7" t="s">
        <v>0</v>
      </c>
    </row>
    <row r="451" ht="15" customHeight="1" spans="1:6">
      <c r="A451" s="5"/>
      <c r="B451" s="6"/>
      <c r="C451" s="6"/>
      <c r="D451" s="6" t="s">
        <v>7</v>
      </c>
      <c r="E451" s="6">
        <f>ROUND(5776,1)</f>
        <v>5776</v>
      </c>
      <c r="F451" s="7" t="s">
        <v>0</v>
      </c>
    </row>
    <row r="452" ht="23" customHeight="1" spans="1:6">
      <c r="A452" s="5"/>
      <c r="B452" s="6">
        <v>287</v>
      </c>
      <c r="C452" s="6" t="s">
        <v>299</v>
      </c>
      <c r="D452" s="6" t="s">
        <v>10</v>
      </c>
      <c r="E452" s="6">
        <f>ROUND(69658,1)</f>
        <v>69658</v>
      </c>
      <c r="F452" s="7" t="s">
        <v>0</v>
      </c>
    </row>
    <row r="453" ht="23" customHeight="1" spans="1:6">
      <c r="A453" s="5"/>
      <c r="B453" s="6">
        <v>288</v>
      </c>
      <c r="C453" s="6" t="s">
        <v>300</v>
      </c>
      <c r="D453" s="6" t="s">
        <v>10</v>
      </c>
      <c r="E453" s="6">
        <f>ROUND(105146,1)</f>
        <v>105146</v>
      </c>
      <c r="F453" s="7" t="s">
        <v>0</v>
      </c>
    </row>
    <row r="454" ht="23" customHeight="1" spans="1:6">
      <c r="A454" s="5"/>
      <c r="B454" s="6">
        <v>289</v>
      </c>
      <c r="C454" s="6" t="s">
        <v>301</v>
      </c>
      <c r="D454" s="6" t="s">
        <v>10</v>
      </c>
      <c r="E454" s="6">
        <f>ROUND(20262,1)</f>
        <v>20262</v>
      </c>
      <c r="F454" s="7" t="s">
        <v>0</v>
      </c>
    </row>
    <row r="455" ht="15" customHeight="1" spans="1:6">
      <c r="A455" s="5"/>
      <c r="B455" s="6">
        <v>290</v>
      </c>
      <c r="C455" s="6" t="s">
        <v>302</v>
      </c>
      <c r="D455" s="6" t="s">
        <v>7</v>
      </c>
      <c r="E455" s="6">
        <f>ROUND(19032,1)</f>
        <v>19032</v>
      </c>
      <c r="F455" s="7" t="s">
        <v>0</v>
      </c>
    </row>
    <row r="456" ht="23" customHeight="1" spans="1:6">
      <c r="A456" s="5"/>
      <c r="B456" s="6"/>
      <c r="C456" s="6"/>
      <c r="D456" s="6" t="s">
        <v>14</v>
      </c>
      <c r="E456" s="6">
        <f>ROUND(2928,1)</f>
        <v>2928</v>
      </c>
      <c r="F456" s="7" t="s">
        <v>0</v>
      </c>
    </row>
    <row r="457" ht="23" customHeight="1" spans="1:6">
      <c r="A457" s="5"/>
      <c r="B457" s="6">
        <v>291</v>
      </c>
      <c r="C457" s="6" t="s">
        <v>303</v>
      </c>
      <c r="D457" s="6" t="s">
        <v>10</v>
      </c>
      <c r="E457" s="6">
        <f>ROUND(4576,1)</f>
        <v>4576</v>
      </c>
      <c r="F457" s="7" t="s">
        <v>0</v>
      </c>
    </row>
    <row r="458" ht="23" customHeight="1" spans="1:6">
      <c r="A458" s="5"/>
      <c r="B458" s="6"/>
      <c r="C458" s="6"/>
      <c r="D458" s="6" t="s">
        <v>14</v>
      </c>
      <c r="E458" s="6">
        <f>ROUND(5002,1)</f>
        <v>5002</v>
      </c>
      <c r="F458" s="7" t="s">
        <v>0</v>
      </c>
    </row>
    <row r="459" ht="23" customHeight="1" spans="1:6">
      <c r="A459" s="5"/>
      <c r="B459" s="6">
        <v>292</v>
      </c>
      <c r="C459" s="6" t="s">
        <v>304</v>
      </c>
      <c r="D459" s="6" t="s">
        <v>10</v>
      </c>
      <c r="E459" s="6">
        <f>ROUND(12491,1)</f>
        <v>12491</v>
      </c>
      <c r="F459" s="7" t="s">
        <v>0</v>
      </c>
    </row>
    <row r="460" ht="15" customHeight="1" spans="1:6">
      <c r="A460" s="5"/>
      <c r="B460" s="6"/>
      <c r="C460" s="6"/>
      <c r="D460" s="6" t="s">
        <v>7</v>
      </c>
      <c r="E460" s="6">
        <f>ROUND(8784,1)</f>
        <v>8784</v>
      </c>
      <c r="F460" s="7" t="s">
        <v>0</v>
      </c>
    </row>
    <row r="461" ht="23" customHeight="1" spans="1:6">
      <c r="A461" s="5"/>
      <c r="B461" s="6">
        <v>293</v>
      </c>
      <c r="C461" s="6" t="s">
        <v>305</v>
      </c>
      <c r="D461" s="6" t="s">
        <v>10</v>
      </c>
      <c r="E461" s="6">
        <f>ROUND(2206,1)</f>
        <v>2206</v>
      </c>
      <c r="F461" s="7" t="s">
        <v>0</v>
      </c>
    </row>
    <row r="462" ht="23" customHeight="1" spans="1:6">
      <c r="A462" s="5"/>
      <c r="B462" s="6"/>
      <c r="C462" s="6"/>
      <c r="D462" s="6" t="s">
        <v>14</v>
      </c>
      <c r="E462" s="6">
        <f>ROUND(2080,1)</f>
        <v>2080</v>
      </c>
      <c r="F462" s="7" t="s">
        <v>0</v>
      </c>
    </row>
    <row r="463" ht="23" customHeight="1" spans="1:6">
      <c r="A463" s="5"/>
      <c r="B463" s="6">
        <v>294</v>
      </c>
      <c r="C463" s="6" t="s">
        <v>306</v>
      </c>
      <c r="D463" s="6" t="s">
        <v>17</v>
      </c>
      <c r="E463" s="6">
        <f>ROUND(4764,1)</f>
        <v>4764</v>
      </c>
      <c r="F463" s="7" t="s">
        <v>0</v>
      </c>
    </row>
    <row r="464" ht="15" customHeight="1" spans="1:6">
      <c r="A464" s="5"/>
      <c r="B464" s="6">
        <v>295</v>
      </c>
      <c r="C464" s="6" t="s">
        <v>307</v>
      </c>
      <c r="D464" s="6" t="s">
        <v>7</v>
      </c>
      <c r="E464" s="6">
        <f>ROUND(5124,1)</f>
        <v>5124</v>
      </c>
      <c r="F464" s="7" t="s">
        <v>0</v>
      </c>
    </row>
    <row r="465" ht="15" customHeight="1" spans="1:6">
      <c r="A465" s="5"/>
      <c r="B465" s="6">
        <v>296</v>
      </c>
      <c r="C465" s="6" t="s">
        <v>308</v>
      </c>
      <c r="D465" s="6" t="s">
        <v>7</v>
      </c>
      <c r="E465" s="6">
        <f>ROUND(3664,1)</f>
        <v>3664</v>
      </c>
      <c r="F465" s="7" t="s">
        <v>0</v>
      </c>
    </row>
    <row r="466" ht="15" customHeight="1" spans="1:6">
      <c r="A466" s="5"/>
      <c r="B466" s="6">
        <v>297</v>
      </c>
      <c r="C466" s="6" t="s">
        <v>309</v>
      </c>
      <c r="D466" s="6" t="s">
        <v>23</v>
      </c>
      <c r="E466" s="6">
        <f>ROUND(54950,1)</f>
        <v>54950</v>
      </c>
      <c r="F466" s="7" t="s">
        <v>0</v>
      </c>
    </row>
    <row r="467" ht="23" customHeight="1" spans="1:6">
      <c r="A467" s="5"/>
      <c r="B467" s="6"/>
      <c r="C467" s="6"/>
      <c r="D467" s="6" t="s">
        <v>10</v>
      </c>
      <c r="E467" s="6">
        <f>ROUND(32384,1)</f>
        <v>32384</v>
      </c>
      <c r="F467" s="7" t="s">
        <v>0</v>
      </c>
    </row>
    <row r="468" ht="23" customHeight="1" spans="1:6">
      <c r="A468" s="5"/>
      <c r="B468" s="6"/>
      <c r="C468" s="6"/>
      <c r="D468" s="6" t="s">
        <v>14</v>
      </c>
      <c r="E468" s="6">
        <f>ROUND(19354,1)</f>
        <v>19354</v>
      </c>
      <c r="F468" s="7" t="s">
        <v>0</v>
      </c>
    </row>
    <row r="469" ht="23" customHeight="1" spans="1:6">
      <c r="A469" s="5"/>
      <c r="B469" s="6">
        <v>298</v>
      </c>
      <c r="C469" s="6" t="s">
        <v>310</v>
      </c>
      <c r="D469" s="6" t="s">
        <v>10</v>
      </c>
      <c r="E469" s="6">
        <f>ROUND(4520,1)</f>
        <v>4520</v>
      </c>
      <c r="F469" s="7" t="s">
        <v>0</v>
      </c>
    </row>
    <row r="470" ht="23" customHeight="1" spans="1:6">
      <c r="A470" s="5"/>
      <c r="B470" s="6">
        <v>299</v>
      </c>
      <c r="C470" s="6" t="s">
        <v>311</v>
      </c>
      <c r="D470" s="6" t="s">
        <v>10</v>
      </c>
      <c r="E470" s="6">
        <f>ROUND(8987,1)</f>
        <v>8987</v>
      </c>
      <c r="F470" s="7" t="s">
        <v>0</v>
      </c>
    </row>
    <row r="471" ht="15" customHeight="1" spans="1:6">
      <c r="A471" s="5"/>
      <c r="B471" s="6"/>
      <c r="C471" s="6"/>
      <c r="D471" s="6" t="s">
        <v>7</v>
      </c>
      <c r="E471" s="6">
        <f>ROUND(13176,1)</f>
        <v>13176</v>
      </c>
      <c r="F471" s="7" t="s">
        <v>0</v>
      </c>
    </row>
    <row r="472" ht="15" customHeight="1" spans="1:6">
      <c r="A472" s="5"/>
      <c r="B472" s="6">
        <v>300</v>
      </c>
      <c r="C472" s="6" t="s">
        <v>312</v>
      </c>
      <c r="D472" s="6" t="s">
        <v>7</v>
      </c>
      <c r="E472" s="6">
        <f>ROUND(9176,1)</f>
        <v>9176</v>
      </c>
      <c r="F472" s="7" t="s">
        <v>0</v>
      </c>
    </row>
    <row r="473" ht="23" customHeight="1" spans="1:6">
      <c r="A473" s="5"/>
      <c r="B473" s="6"/>
      <c r="C473" s="6"/>
      <c r="D473" s="6" t="s">
        <v>14</v>
      </c>
      <c r="E473" s="6">
        <f>ROUND(800,1)</f>
        <v>800</v>
      </c>
      <c r="F473" s="7" t="s">
        <v>0</v>
      </c>
    </row>
    <row r="474" ht="23" customHeight="1" spans="1:6">
      <c r="A474" s="5"/>
      <c r="B474" s="6">
        <v>301</v>
      </c>
      <c r="C474" s="6" t="s">
        <v>313</v>
      </c>
      <c r="D474" s="6" t="s">
        <v>7</v>
      </c>
      <c r="E474" s="6">
        <f>ROUND(5856,1)</f>
        <v>5856</v>
      </c>
      <c r="F474" s="7" t="s">
        <v>0</v>
      </c>
    </row>
    <row r="475" ht="23" customHeight="1" spans="1:6">
      <c r="A475" s="5"/>
      <c r="B475" s="6">
        <v>302</v>
      </c>
      <c r="C475" s="6" t="s">
        <v>314</v>
      </c>
      <c r="D475" s="6" t="s">
        <v>10</v>
      </c>
      <c r="E475" s="6">
        <f>ROUND(4520,1)</f>
        <v>4520</v>
      </c>
      <c r="F475" s="7" t="s">
        <v>0</v>
      </c>
    </row>
    <row r="476" ht="23" customHeight="1" spans="1:6">
      <c r="A476" s="5"/>
      <c r="B476" s="6"/>
      <c r="C476" s="6"/>
      <c r="D476" s="6" t="s">
        <v>14</v>
      </c>
      <c r="E476" s="6">
        <f>ROUND(8446,1)</f>
        <v>8446</v>
      </c>
      <c r="F476" s="7" t="s">
        <v>0</v>
      </c>
    </row>
    <row r="477" ht="23" customHeight="1" spans="1:6">
      <c r="A477" s="5"/>
      <c r="B477" s="6">
        <v>303</v>
      </c>
      <c r="C477" s="6" t="s">
        <v>315</v>
      </c>
      <c r="D477" s="6" t="s">
        <v>10</v>
      </c>
      <c r="E477" s="6">
        <f>ROUND(4520,1)</f>
        <v>4520</v>
      </c>
      <c r="F477" s="7" t="s">
        <v>0</v>
      </c>
    </row>
    <row r="478" ht="15" customHeight="1" spans="1:6">
      <c r="A478" s="5"/>
      <c r="B478" s="6"/>
      <c r="C478" s="6"/>
      <c r="D478" s="6" t="s">
        <v>7</v>
      </c>
      <c r="E478" s="6">
        <f>ROUND(11712,1)</f>
        <v>11712</v>
      </c>
      <c r="F478" s="7" t="s">
        <v>0</v>
      </c>
    </row>
    <row r="479" ht="23" customHeight="1" spans="1:6">
      <c r="A479" s="5"/>
      <c r="B479" s="6">
        <v>304</v>
      </c>
      <c r="C479" s="6" t="s">
        <v>316</v>
      </c>
      <c r="D479" s="6" t="s">
        <v>10</v>
      </c>
      <c r="E479" s="6">
        <f>ROUND(11114,1)</f>
        <v>11114</v>
      </c>
      <c r="F479" s="7" t="s">
        <v>0</v>
      </c>
    </row>
    <row r="480" ht="23" customHeight="1" spans="1:6">
      <c r="A480" s="5"/>
      <c r="B480" s="6">
        <v>305</v>
      </c>
      <c r="C480" s="6" t="s">
        <v>317</v>
      </c>
      <c r="D480" s="6" t="s">
        <v>10</v>
      </c>
      <c r="E480" s="6">
        <f>ROUND(48511,1)</f>
        <v>48511</v>
      </c>
      <c r="F480" s="7" t="s">
        <v>0</v>
      </c>
    </row>
    <row r="481" ht="15" customHeight="1" spans="1:6">
      <c r="A481" s="5"/>
      <c r="B481" s="6"/>
      <c r="C481" s="6"/>
      <c r="D481" s="6" t="s">
        <v>7</v>
      </c>
      <c r="E481" s="6">
        <f>ROUND(39628,1)</f>
        <v>39628</v>
      </c>
      <c r="F481" s="7" t="s">
        <v>0</v>
      </c>
    </row>
    <row r="482" ht="15" customHeight="1" spans="1:6">
      <c r="A482" s="5"/>
      <c r="B482" s="6">
        <v>306</v>
      </c>
      <c r="C482" s="6" t="s">
        <v>318</v>
      </c>
      <c r="D482" s="6" t="s">
        <v>7</v>
      </c>
      <c r="E482" s="6">
        <f>ROUND(4880,1)</f>
        <v>4880</v>
      </c>
      <c r="F482" s="7" t="s">
        <v>0</v>
      </c>
    </row>
    <row r="483" ht="23" customHeight="1" spans="1:6">
      <c r="A483" s="5"/>
      <c r="B483" s="6">
        <v>307</v>
      </c>
      <c r="C483" s="6" t="s">
        <v>319</v>
      </c>
      <c r="D483" s="6" t="s">
        <v>10</v>
      </c>
      <c r="E483" s="6">
        <f>ROUND(425927,1)</f>
        <v>425927</v>
      </c>
      <c r="F483" s="7" t="s">
        <v>0</v>
      </c>
    </row>
    <row r="484" ht="23" customHeight="1" spans="1:6">
      <c r="A484" s="5"/>
      <c r="B484" s="6">
        <v>308</v>
      </c>
      <c r="C484" s="6" t="s">
        <v>320</v>
      </c>
      <c r="D484" s="6" t="s">
        <v>10</v>
      </c>
      <c r="E484" s="6">
        <f>ROUND(37962,1)</f>
        <v>37962</v>
      </c>
      <c r="F484" s="7" t="s">
        <v>0</v>
      </c>
    </row>
    <row r="485" ht="15" customHeight="1" spans="1:6">
      <c r="A485" s="5"/>
      <c r="B485" s="6"/>
      <c r="C485" s="6"/>
      <c r="D485" s="6" t="s">
        <v>7</v>
      </c>
      <c r="E485" s="6">
        <f>ROUND(2928,1)</f>
        <v>2928</v>
      </c>
      <c r="F485" s="7" t="s">
        <v>0</v>
      </c>
    </row>
    <row r="486" ht="23" customHeight="1" spans="1:6">
      <c r="A486" s="5"/>
      <c r="B486" s="6">
        <v>309</v>
      </c>
      <c r="C486" s="6" t="s">
        <v>321</v>
      </c>
      <c r="D486" s="6" t="s">
        <v>7</v>
      </c>
      <c r="E486" s="6">
        <f>ROUND(38444,1)</f>
        <v>38444</v>
      </c>
      <c r="F486" s="7" t="s">
        <v>0</v>
      </c>
    </row>
    <row r="487" ht="15" customHeight="1" spans="1:6">
      <c r="A487" s="5"/>
      <c r="B487" s="6">
        <v>310</v>
      </c>
      <c r="C487" s="6" t="s">
        <v>322</v>
      </c>
      <c r="D487" s="6" t="s">
        <v>23</v>
      </c>
      <c r="E487" s="6">
        <f>ROUND(2092,1)</f>
        <v>2092</v>
      </c>
      <c r="F487" s="7" t="s">
        <v>0</v>
      </c>
    </row>
    <row r="488" ht="23" customHeight="1" spans="1:6">
      <c r="A488" s="5"/>
      <c r="B488" s="6"/>
      <c r="C488" s="6"/>
      <c r="D488" s="6" t="s">
        <v>10</v>
      </c>
      <c r="E488" s="6">
        <f>ROUND(2802,1)</f>
        <v>2802</v>
      </c>
      <c r="F488" s="7" t="s">
        <v>0</v>
      </c>
    </row>
    <row r="489" ht="23" customHeight="1" spans="1:6">
      <c r="A489" s="5"/>
      <c r="B489" s="6"/>
      <c r="C489" s="6"/>
      <c r="D489" s="6" t="s">
        <v>14</v>
      </c>
      <c r="E489" s="6">
        <f>ROUND(5625,1)</f>
        <v>5625</v>
      </c>
      <c r="F489" s="7" t="s">
        <v>0</v>
      </c>
    </row>
    <row r="490" ht="15" customHeight="1" spans="1:6">
      <c r="A490" s="5"/>
      <c r="B490" s="6">
        <v>311</v>
      </c>
      <c r="C490" s="6" t="s">
        <v>323</v>
      </c>
      <c r="D490" s="6" t="s">
        <v>23</v>
      </c>
      <c r="E490" s="6">
        <f>ROUND(1796,1)</f>
        <v>1796</v>
      </c>
      <c r="F490" s="7" t="s">
        <v>0</v>
      </c>
    </row>
    <row r="491" ht="23" customHeight="1" spans="1:6">
      <c r="A491" s="5"/>
      <c r="B491" s="6"/>
      <c r="C491" s="6"/>
      <c r="D491" s="6" t="s">
        <v>10</v>
      </c>
      <c r="E491" s="6">
        <f>ROUND(12894,1)</f>
        <v>12894</v>
      </c>
      <c r="F491" s="7" t="s">
        <v>0</v>
      </c>
    </row>
    <row r="492" ht="23" customHeight="1" spans="1:6">
      <c r="A492" s="5"/>
      <c r="B492" s="6"/>
      <c r="C492" s="6"/>
      <c r="D492" s="6" t="s">
        <v>14</v>
      </c>
      <c r="E492" s="6">
        <f>ROUND(5456,1)</f>
        <v>5456</v>
      </c>
      <c r="F492" s="7" t="s">
        <v>0</v>
      </c>
    </row>
    <row r="493" ht="23" customHeight="1" spans="1:6">
      <c r="A493" s="5"/>
      <c r="B493" s="6">
        <v>312</v>
      </c>
      <c r="C493" s="6" t="s">
        <v>324</v>
      </c>
      <c r="D493" s="6" t="s">
        <v>14</v>
      </c>
      <c r="E493" s="6">
        <f>ROUND(366,1)</f>
        <v>366</v>
      </c>
      <c r="F493" s="7" t="s">
        <v>0</v>
      </c>
    </row>
    <row r="494" ht="23" customHeight="1" spans="1:6">
      <c r="A494" s="5"/>
      <c r="B494" s="6">
        <v>313</v>
      </c>
      <c r="C494" s="6" t="s">
        <v>325</v>
      </c>
      <c r="D494" s="6" t="s">
        <v>10</v>
      </c>
      <c r="E494" s="6">
        <f>ROUND(6647,1)</f>
        <v>6647</v>
      </c>
      <c r="F494" s="7" t="s">
        <v>0</v>
      </c>
    </row>
    <row r="495" ht="15" customHeight="1" spans="1:6">
      <c r="A495" s="5"/>
      <c r="B495" s="6">
        <v>314</v>
      </c>
      <c r="C495" s="6" t="s">
        <v>326</v>
      </c>
      <c r="D495" s="6" t="s">
        <v>23</v>
      </c>
      <c r="E495" s="6">
        <f>ROUND(7536,1)</f>
        <v>7536</v>
      </c>
      <c r="F495" s="7" t="s">
        <v>0</v>
      </c>
    </row>
    <row r="496" ht="23" customHeight="1" spans="1:6">
      <c r="A496" s="5"/>
      <c r="B496" s="6"/>
      <c r="C496" s="6"/>
      <c r="D496" s="6" t="s">
        <v>10</v>
      </c>
      <c r="E496" s="6">
        <f>ROUND(570498,1)</f>
        <v>570498</v>
      </c>
      <c r="F496" s="7" t="s">
        <v>0</v>
      </c>
    </row>
    <row r="497" ht="23" customHeight="1" spans="1:6">
      <c r="A497" s="5"/>
      <c r="B497" s="6"/>
      <c r="C497" s="6"/>
      <c r="D497" s="6" t="s">
        <v>14</v>
      </c>
      <c r="E497" s="6">
        <f>ROUND(21331,1)</f>
        <v>21331</v>
      </c>
      <c r="F497" s="7" t="s">
        <v>0</v>
      </c>
    </row>
    <row r="498" ht="23" customHeight="1" spans="1:6">
      <c r="A498" s="5"/>
      <c r="B498" s="6">
        <v>315</v>
      </c>
      <c r="C498" s="6" t="s">
        <v>326</v>
      </c>
      <c r="D498" s="6" t="s">
        <v>10</v>
      </c>
      <c r="E498" s="6">
        <f>ROUND(161983,1)</f>
        <v>161983</v>
      </c>
      <c r="F498" s="7" t="s">
        <v>0</v>
      </c>
    </row>
    <row r="499" ht="23" customHeight="1" spans="1:6">
      <c r="A499" s="5"/>
      <c r="B499" s="6">
        <v>316</v>
      </c>
      <c r="C499" s="6" t="s">
        <v>327</v>
      </c>
      <c r="D499" s="6" t="s">
        <v>14</v>
      </c>
      <c r="E499" s="6">
        <f>ROUND(366,1)</f>
        <v>366</v>
      </c>
      <c r="F499" s="7" t="s">
        <v>0</v>
      </c>
    </row>
    <row r="500" ht="15" customHeight="1" spans="1:6">
      <c r="A500" s="5"/>
      <c r="B500" s="6">
        <v>317</v>
      </c>
      <c r="C500" s="6" t="s">
        <v>328</v>
      </c>
      <c r="D500" s="6" t="s">
        <v>7</v>
      </c>
      <c r="E500" s="6">
        <f>ROUND(2928,1)</f>
        <v>2928</v>
      </c>
      <c r="F500" s="7" t="s">
        <v>0</v>
      </c>
    </row>
    <row r="501" ht="23" customHeight="1" spans="1:6">
      <c r="A501" s="5"/>
      <c r="B501" s="6"/>
      <c r="C501" s="6"/>
      <c r="D501" s="6" t="s">
        <v>14</v>
      </c>
      <c r="E501" s="6">
        <f>ROUND(2928,1)</f>
        <v>2928</v>
      </c>
      <c r="F501" s="7" t="s">
        <v>0</v>
      </c>
    </row>
    <row r="502" ht="15" customHeight="1" spans="1:6">
      <c r="A502" s="5"/>
      <c r="B502" s="6">
        <v>318</v>
      </c>
      <c r="C502" s="6" t="s">
        <v>329</v>
      </c>
      <c r="D502" s="6" t="s">
        <v>23</v>
      </c>
      <c r="E502" s="6">
        <f>ROUND(1464,1)</f>
        <v>1464</v>
      </c>
      <c r="F502" s="7" t="s">
        <v>0</v>
      </c>
    </row>
    <row r="503" ht="15" customHeight="1" spans="1:6">
      <c r="A503" s="5"/>
      <c r="B503" s="6"/>
      <c r="C503" s="6"/>
      <c r="D503" s="6" t="s">
        <v>7</v>
      </c>
      <c r="E503" s="6">
        <f>ROUND(17748,1)</f>
        <v>17748</v>
      </c>
      <c r="F503" s="7" t="s">
        <v>0</v>
      </c>
    </row>
    <row r="504" ht="23" customHeight="1" spans="1:6">
      <c r="A504" s="5"/>
      <c r="B504" s="6"/>
      <c r="C504" s="6"/>
      <c r="D504" s="6" t="s">
        <v>14</v>
      </c>
      <c r="E504" s="6">
        <f>ROUND(13468,1)</f>
        <v>13468</v>
      </c>
      <c r="F504" s="7" t="s">
        <v>0</v>
      </c>
    </row>
    <row r="505" ht="23" customHeight="1" spans="1:6">
      <c r="A505" s="5"/>
      <c r="B505" s="6">
        <v>319</v>
      </c>
      <c r="C505" s="6" t="s">
        <v>330</v>
      </c>
      <c r="D505" s="6" t="s">
        <v>10</v>
      </c>
      <c r="E505" s="6">
        <f>ROUND(2260,1)</f>
        <v>2260</v>
      </c>
      <c r="F505" s="7" t="s">
        <v>0</v>
      </c>
    </row>
    <row r="506" ht="23" customHeight="1" spans="1:6">
      <c r="A506" s="5"/>
      <c r="B506" s="6"/>
      <c r="C506" s="6"/>
      <c r="D506" s="6" t="s">
        <v>14</v>
      </c>
      <c r="E506" s="6">
        <f>ROUND(8052,1)</f>
        <v>8052</v>
      </c>
      <c r="F506" s="7" t="s">
        <v>0</v>
      </c>
    </row>
    <row r="507" ht="23" customHeight="1" spans="1:6">
      <c r="A507" s="5"/>
      <c r="B507" s="6">
        <v>320</v>
      </c>
      <c r="C507" s="6" t="s">
        <v>331</v>
      </c>
      <c r="D507" s="6" t="s">
        <v>14</v>
      </c>
      <c r="E507" s="6">
        <f>ROUND(2928,1)</f>
        <v>2928</v>
      </c>
      <c r="F507" s="7" t="s">
        <v>0</v>
      </c>
    </row>
    <row r="508" ht="23" customHeight="1" spans="1:6">
      <c r="A508" s="5"/>
      <c r="B508" s="6">
        <v>321</v>
      </c>
      <c r="C508" s="6" t="s">
        <v>332</v>
      </c>
      <c r="D508" s="6" t="s">
        <v>10</v>
      </c>
      <c r="E508" s="6">
        <f>ROUND(2318,1)</f>
        <v>2318</v>
      </c>
      <c r="F508" s="7" t="s">
        <v>0</v>
      </c>
    </row>
    <row r="509" ht="15" customHeight="1" spans="1:6">
      <c r="A509" s="5"/>
      <c r="B509" s="6">
        <v>322</v>
      </c>
      <c r="C509" s="6" t="s">
        <v>333</v>
      </c>
      <c r="D509" s="6" t="s">
        <v>23</v>
      </c>
      <c r="E509" s="6">
        <f>ROUND(14864,1)</f>
        <v>14864</v>
      </c>
      <c r="F509" s="7" t="s">
        <v>0</v>
      </c>
    </row>
    <row r="510" ht="23" customHeight="1" spans="1:6">
      <c r="A510" s="5"/>
      <c r="B510" s="6"/>
      <c r="C510" s="6"/>
      <c r="D510" s="6" t="s">
        <v>10</v>
      </c>
      <c r="E510" s="6">
        <f>ROUND(216068,1)</f>
        <v>216068</v>
      </c>
      <c r="F510" s="7" t="s">
        <v>0</v>
      </c>
    </row>
    <row r="511" ht="23" customHeight="1" spans="1:6">
      <c r="A511" s="5"/>
      <c r="B511" s="6"/>
      <c r="C511" s="6"/>
      <c r="D511" s="6" t="s">
        <v>14</v>
      </c>
      <c r="E511" s="6">
        <f>ROUND(34596,1)</f>
        <v>34596</v>
      </c>
      <c r="F511" s="7" t="s">
        <v>0</v>
      </c>
    </row>
    <row r="512" ht="15" customHeight="1" spans="1:6">
      <c r="A512" s="5"/>
      <c r="B512" s="6">
        <v>323</v>
      </c>
      <c r="C512" s="6" t="s">
        <v>334</v>
      </c>
      <c r="D512" s="6" t="s">
        <v>7</v>
      </c>
      <c r="E512" s="6">
        <f>ROUND(12848,1)</f>
        <v>12848</v>
      </c>
      <c r="F512" s="7" t="s">
        <v>0</v>
      </c>
    </row>
    <row r="513" ht="23" customHeight="1" spans="1:6">
      <c r="A513" s="5"/>
      <c r="B513" s="6">
        <v>324</v>
      </c>
      <c r="C513" s="6" t="s">
        <v>335</v>
      </c>
      <c r="D513" s="6" t="s">
        <v>10</v>
      </c>
      <c r="E513" s="6">
        <f>ROUND(8959,1)</f>
        <v>8959</v>
      </c>
      <c r="F513" s="7" t="s">
        <v>0</v>
      </c>
    </row>
    <row r="514" ht="23" customHeight="1" spans="1:6">
      <c r="A514" s="5"/>
      <c r="B514" s="6"/>
      <c r="C514" s="6"/>
      <c r="D514" s="6" t="s">
        <v>14</v>
      </c>
      <c r="E514" s="6">
        <f>ROUND(1464,1)</f>
        <v>1464</v>
      </c>
      <c r="F514" s="7" t="s">
        <v>0</v>
      </c>
    </row>
    <row r="515" ht="23" customHeight="1" spans="1:6">
      <c r="A515" s="5"/>
      <c r="B515" s="6">
        <v>325</v>
      </c>
      <c r="C515" s="6" t="s">
        <v>336</v>
      </c>
      <c r="D515" s="6" t="s">
        <v>14</v>
      </c>
      <c r="E515" s="6">
        <f>ROUND(1098,1)</f>
        <v>1098</v>
      </c>
      <c r="F515" s="7" t="s">
        <v>0</v>
      </c>
    </row>
    <row r="516" ht="23" customHeight="1" spans="1:6">
      <c r="A516" s="5"/>
      <c r="B516" s="6">
        <v>326</v>
      </c>
      <c r="C516" s="6" t="s">
        <v>337</v>
      </c>
      <c r="D516" s="6" t="s">
        <v>10</v>
      </c>
      <c r="E516" s="6">
        <f>ROUND(44705,1)</f>
        <v>44705</v>
      </c>
      <c r="F516" s="7" t="s">
        <v>0</v>
      </c>
    </row>
    <row r="517" ht="23" customHeight="1" spans="1:6">
      <c r="A517" s="5"/>
      <c r="B517" s="6">
        <v>327</v>
      </c>
      <c r="C517" s="6" t="s">
        <v>338</v>
      </c>
      <c r="D517" s="6" t="s">
        <v>10</v>
      </c>
      <c r="E517" s="6">
        <f>ROUND(6532,1)</f>
        <v>6532</v>
      </c>
      <c r="F517" s="7" t="s">
        <v>0</v>
      </c>
    </row>
    <row r="518" ht="23" customHeight="1" spans="1:6">
      <c r="A518" s="5"/>
      <c r="B518" s="6">
        <v>328</v>
      </c>
      <c r="C518" s="6" t="s">
        <v>339</v>
      </c>
      <c r="D518" s="6" t="s">
        <v>10</v>
      </c>
      <c r="E518" s="6">
        <f>ROUND(116280,1)</f>
        <v>116280</v>
      </c>
      <c r="F518" s="7" t="s">
        <v>0</v>
      </c>
    </row>
    <row r="519" ht="23" customHeight="1" spans="1:6">
      <c r="A519" s="5"/>
      <c r="B519" s="6">
        <v>329</v>
      </c>
      <c r="C519" s="6" t="s">
        <v>340</v>
      </c>
      <c r="D519" s="6" t="s">
        <v>10</v>
      </c>
      <c r="E519" s="6">
        <f>ROUND(4520,1)</f>
        <v>4520</v>
      </c>
      <c r="F519" s="7" t="s">
        <v>0</v>
      </c>
    </row>
    <row r="520" ht="15" customHeight="1" spans="1:6">
      <c r="A520" s="5"/>
      <c r="B520" s="6">
        <v>330</v>
      </c>
      <c r="C520" s="6" t="s">
        <v>341</v>
      </c>
      <c r="D520" s="6" t="s">
        <v>23</v>
      </c>
      <c r="E520" s="6">
        <f>ROUND(3840,1)</f>
        <v>3840</v>
      </c>
      <c r="F520" s="7" t="s">
        <v>0</v>
      </c>
    </row>
    <row r="521" ht="15" customHeight="1" spans="1:6">
      <c r="A521" s="5"/>
      <c r="B521" s="6"/>
      <c r="C521" s="6"/>
      <c r="D521" s="6" t="s">
        <v>7</v>
      </c>
      <c r="E521" s="6">
        <f>ROUND(24576,1)</f>
        <v>24576</v>
      </c>
      <c r="F521" s="7" t="s">
        <v>0</v>
      </c>
    </row>
    <row r="522" ht="23" customHeight="1" spans="1:6">
      <c r="A522" s="5"/>
      <c r="B522" s="6">
        <v>331</v>
      </c>
      <c r="C522" s="6" t="s">
        <v>342</v>
      </c>
      <c r="D522" s="6" t="s">
        <v>10</v>
      </c>
      <c r="E522" s="6">
        <f>ROUND(9831,1)</f>
        <v>9831</v>
      </c>
      <c r="F522" s="7" t="s">
        <v>0</v>
      </c>
    </row>
    <row r="523" ht="23" customHeight="1" spans="1:6">
      <c r="A523" s="5"/>
      <c r="B523" s="6">
        <v>332</v>
      </c>
      <c r="C523" s="6" t="s">
        <v>343</v>
      </c>
      <c r="D523" s="6" t="s">
        <v>7</v>
      </c>
      <c r="E523" s="6">
        <f>ROUND(2928,1)</f>
        <v>2928</v>
      </c>
      <c r="F523" s="7" t="s">
        <v>0</v>
      </c>
    </row>
    <row r="524" ht="15" customHeight="1" spans="1:6">
      <c r="A524" s="5"/>
      <c r="B524" s="6">
        <v>333</v>
      </c>
      <c r="C524" s="6" t="s">
        <v>344</v>
      </c>
      <c r="D524" s="6" t="s">
        <v>7</v>
      </c>
      <c r="E524" s="6">
        <f>ROUND(2928,1)</f>
        <v>2928</v>
      </c>
      <c r="F524" s="7" t="s">
        <v>0</v>
      </c>
    </row>
    <row r="525" ht="23" customHeight="1" spans="1:6">
      <c r="A525" s="5"/>
      <c r="B525" s="6">
        <v>334</v>
      </c>
      <c r="C525" s="6" t="s">
        <v>345</v>
      </c>
      <c r="D525" s="6" t="s">
        <v>7</v>
      </c>
      <c r="E525" s="6">
        <f>ROUND(13176,1)</f>
        <v>13176</v>
      </c>
      <c r="F525" s="7" t="s">
        <v>0</v>
      </c>
    </row>
    <row r="526" ht="23" customHeight="1" spans="1:6">
      <c r="A526" s="5"/>
      <c r="B526" s="6">
        <v>335</v>
      </c>
      <c r="C526" s="6" t="s">
        <v>346</v>
      </c>
      <c r="D526" s="6" t="s">
        <v>10</v>
      </c>
      <c r="E526" s="6">
        <f>ROUND(16632,1)</f>
        <v>16632</v>
      </c>
      <c r="F526" s="7" t="s">
        <v>0</v>
      </c>
    </row>
    <row r="527" ht="15" customHeight="1" spans="1:6">
      <c r="A527" s="5"/>
      <c r="B527" s="6"/>
      <c r="C527" s="6"/>
      <c r="D527" s="6" t="s">
        <v>7</v>
      </c>
      <c r="E527" s="6">
        <f>ROUND(7320,1)</f>
        <v>7320</v>
      </c>
      <c r="F527" s="7" t="s">
        <v>0</v>
      </c>
    </row>
    <row r="528" ht="23" customHeight="1" spans="1:6">
      <c r="A528" s="5"/>
      <c r="B528" s="6">
        <v>336</v>
      </c>
      <c r="C528" s="6" t="s">
        <v>347</v>
      </c>
      <c r="D528" s="6" t="s">
        <v>10</v>
      </c>
      <c r="E528" s="6">
        <f>ROUND(12430,1)</f>
        <v>12430</v>
      </c>
      <c r="F528" s="7" t="s">
        <v>0</v>
      </c>
    </row>
    <row r="529" ht="15" customHeight="1" spans="1:6">
      <c r="A529" s="5"/>
      <c r="B529" s="6"/>
      <c r="C529" s="6"/>
      <c r="D529" s="6" t="s">
        <v>7</v>
      </c>
      <c r="E529" s="6">
        <f>ROUND(29228,1)</f>
        <v>29228</v>
      </c>
      <c r="F529" s="7" t="s">
        <v>0</v>
      </c>
    </row>
    <row r="530" ht="15" customHeight="1" spans="1:6">
      <c r="A530" s="5"/>
      <c r="B530" s="6">
        <v>337</v>
      </c>
      <c r="C530" s="6" t="s">
        <v>348</v>
      </c>
      <c r="D530" s="6" t="s">
        <v>7</v>
      </c>
      <c r="E530" s="6">
        <f>ROUND(149173,1)</f>
        <v>149173</v>
      </c>
      <c r="F530" s="7" t="s">
        <v>0</v>
      </c>
    </row>
    <row r="531" ht="23" customHeight="1" spans="1:6">
      <c r="A531" s="5"/>
      <c r="B531" s="6">
        <v>338</v>
      </c>
      <c r="C531" s="6" t="s">
        <v>349</v>
      </c>
      <c r="D531" s="6" t="s">
        <v>17</v>
      </c>
      <c r="E531" s="6">
        <f>ROUND(6120,1)</f>
        <v>6120</v>
      </c>
      <c r="F531" s="7" t="s">
        <v>0</v>
      </c>
    </row>
    <row r="532" ht="23" customHeight="1" spans="1:6">
      <c r="A532" s="5"/>
      <c r="B532" s="6">
        <v>339</v>
      </c>
      <c r="C532" s="6" t="s">
        <v>350</v>
      </c>
      <c r="D532" s="6" t="s">
        <v>14</v>
      </c>
      <c r="E532" s="6">
        <f>ROUND(8052,1)</f>
        <v>8052</v>
      </c>
      <c r="F532" s="7" t="s">
        <v>0</v>
      </c>
    </row>
    <row r="533" ht="15" customHeight="1" spans="1:6">
      <c r="A533" s="5"/>
      <c r="B533" s="6">
        <v>340</v>
      </c>
      <c r="C533" s="6" t="s">
        <v>351</v>
      </c>
      <c r="D533" s="6" t="s">
        <v>23</v>
      </c>
      <c r="E533" s="6">
        <f>ROUND(2709,1)</f>
        <v>2709</v>
      </c>
      <c r="F533" s="7" t="s">
        <v>0</v>
      </c>
    </row>
    <row r="534" ht="15" customHeight="1" spans="1:6">
      <c r="A534" s="5"/>
      <c r="B534" s="6"/>
      <c r="C534" s="6"/>
      <c r="D534" s="6" t="s">
        <v>7</v>
      </c>
      <c r="E534" s="6">
        <f>ROUND(314459,1)</f>
        <v>314459</v>
      </c>
      <c r="F534" s="7" t="s">
        <v>0</v>
      </c>
    </row>
    <row r="535" ht="23" customHeight="1" spans="1:6">
      <c r="A535" s="5"/>
      <c r="B535" s="6"/>
      <c r="C535" s="6"/>
      <c r="D535" s="6" t="s">
        <v>14</v>
      </c>
      <c r="E535" s="6">
        <f>ROUND(48648,1)</f>
        <v>48648</v>
      </c>
      <c r="F535" s="7" t="s">
        <v>0</v>
      </c>
    </row>
    <row r="536" ht="15" customHeight="1" spans="1:6">
      <c r="A536" s="5"/>
      <c r="B536" s="6">
        <v>341</v>
      </c>
      <c r="C536" s="6" t="s">
        <v>352</v>
      </c>
      <c r="D536" s="6" t="s">
        <v>7</v>
      </c>
      <c r="E536" s="6">
        <f>ROUND(66792,1)</f>
        <v>66792</v>
      </c>
      <c r="F536" s="7" t="s">
        <v>0</v>
      </c>
    </row>
    <row r="537" ht="15" customHeight="1" spans="1:6">
      <c r="A537" s="5"/>
      <c r="B537" s="6">
        <v>342</v>
      </c>
      <c r="C537" s="6" t="s">
        <v>353</v>
      </c>
      <c r="D537" s="6" t="s">
        <v>7</v>
      </c>
      <c r="E537" s="6">
        <f>ROUND(2928,1)</f>
        <v>2928</v>
      </c>
      <c r="F537" s="7" t="s">
        <v>0</v>
      </c>
    </row>
    <row r="538" ht="15" customHeight="1" spans="1:6">
      <c r="A538" s="5"/>
      <c r="B538" s="6">
        <v>343</v>
      </c>
      <c r="C538" s="6" t="s">
        <v>354</v>
      </c>
      <c r="D538" s="6" t="s">
        <v>23</v>
      </c>
      <c r="E538" s="6">
        <f>ROUND(2928,1)</f>
        <v>2928</v>
      </c>
      <c r="F538" s="7" t="s">
        <v>0</v>
      </c>
    </row>
    <row r="539" ht="23" customHeight="1" spans="1:6">
      <c r="A539" s="5"/>
      <c r="B539" s="6"/>
      <c r="C539" s="6"/>
      <c r="D539" s="6" t="s">
        <v>14</v>
      </c>
      <c r="E539" s="6">
        <f>ROUND(2928,1)</f>
        <v>2928</v>
      </c>
      <c r="F539" s="7" t="s">
        <v>0</v>
      </c>
    </row>
    <row r="540" ht="23" customHeight="1" spans="1:6">
      <c r="A540" s="5"/>
      <c r="B540" s="6">
        <v>344</v>
      </c>
      <c r="C540" s="6" t="s">
        <v>355</v>
      </c>
      <c r="D540" s="6" t="s">
        <v>10</v>
      </c>
      <c r="E540" s="6">
        <f>ROUND(7777,1)</f>
        <v>7777</v>
      </c>
      <c r="F540" s="7" t="s">
        <v>0</v>
      </c>
    </row>
    <row r="541" ht="23" customHeight="1" spans="1:6">
      <c r="A541" s="5"/>
      <c r="B541" s="6"/>
      <c r="C541" s="6"/>
      <c r="D541" s="6" t="s">
        <v>14</v>
      </c>
      <c r="E541" s="6">
        <f>ROUND(1464,1)</f>
        <v>1464</v>
      </c>
      <c r="F541" s="7" t="s">
        <v>0</v>
      </c>
    </row>
    <row r="542" ht="23" customHeight="1" spans="1:6">
      <c r="A542" s="5"/>
      <c r="B542" s="6">
        <v>345</v>
      </c>
      <c r="C542" s="6" t="s">
        <v>356</v>
      </c>
      <c r="D542" s="6" t="s">
        <v>10</v>
      </c>
      <c r="E542" s="6">
        <f>ROUND(4520,1)</f>
        <v>4520</v>
      </c>
      <c r="F542" s="7" t="s">
        <v>0</v>
      </c>
    </row>
    <row r="543" ht="15" customHeight="1" spans="1:6">
      <c r="A543" s="5"/>
      <c r="B543" s="6">
        <v>346</v>
      </c>
      <c r="C543" s="6" t="s">
        <v>357</v>
      </c>
      <c r="D543" s="6" t="s">
        <v>23</v>
      </c>
      <c r="E543" s="6">
        <f>ROUND(1804,1)</f>
        <v>1804</v>
      </c>
      <c r="F543" s="7" t="s">
        <v>0</v>
      </c>
    </row>
    <row r="544" ht="23" customHeight="1" spans="1:6">
      <c r="A544" s="5"/>
      <c r="B544" s="6"/>
      <c r="C544" s="6"/>
      <c r="D544" s="6" t="s">
        <v>14</v>
      </c>
      <c r="E544" s="6">
        <f>ROUND(6520,1)</f>
        <v>6520</v>
      </c>
      <c r="F544" s="7" t="s">
        <v>0</v>
      </c>
    </row>
    <row r="545" ht="23" customHeight="1" spans="1:6">
      <c r="A545" s="5"/>
      <c r="B545" s="6">
        <v>347</v>
      </c>
      <c r="C545" s="6" t="s">
        <v>358</v>
      </c>
      <c r="D545" s="6" t="s">
        <v>10</v>
      </c>
      <c r="E545" s="6">
        <f>ROUND(7829,1)</f>
        <v>7829</v>
      </c>
      <c r="F545" s="7" t="s">
        <v>0</v>
      </c>
    </row>
    <row r="546" ht="15" customHeight="1" spans="1:6">
      <c r="A546" s="5"/>
      <c r="B546" s="6"/>
      <c r="C546" s="6"/>
      <c r="D546" s="6" t="s">
        <v>7</v>
      </c>
      <c r="E546" s="6">
        <f>ROUND(6588,1)</f>
        <v>6588</v>
      </c>
      <c r="F546" s="7" t="s">
        <v>0</v>
      </c>
    </row>
    <row r="547" ht="15" customHeight="1" spans="1:6">
      <c r="A547" s="5"/>
      <c r="B547" s="6">
        <v>348</v>
      </c>
      <c r="C547" s="6" t="s">
        <v>359</v>
      </c>
      <c r="D547" s="6" t="s">
        <v>23</v>
      </c>
      <c r="E547" s="6">
        <f>ROUND(15372,1)</f>
        <v>15372</v>
      </c>
      <c r="F547" s="7" t="s">
        <v>0</v>
      </c>
    </row>
    <row r="548" ht="23" customHeight="1" spans="1:6">
      <c r="A548" s="5"/>
      <c r="B548" s="6"/>
      <c r="C548" s="6"/>
      <c r="D548" s="6" t="s">
        <v>10</v>
      </c>
      <c r="E548" s="6">
        <f>ROUND(4467,1)</f>
        <v>4467</v>
      </c>
      <c r="F548" s="7" t="s">
        <v>0</v>
      </c>
    </row>
    <row r="549" ht="23" customHeight="1" spans="1:6">
      <c r="A549" s="5"/>
      <c r="B549" s="6"/>
      <c r="C549" s="6"/>
      <c r="D549" s="6" t="s">
        <v>14</v>
      </c>
      <c r="E549" s="6">
        <f>ROUND(20810,1)</f>
        <v>20810</v>
      </c>
      <c r="F549" s="7" t="s">
        <v>0</v>
      </c>
    </row>
    <row r="550" ht="15" customHeight="1" spans="1:6">
      <c r="A550" s="5"/>
      <c r="B550" s="6">
        <v>349</v>
      </c>
      <c r="C550" s="6" t="s">
        <v>360</v>
      </c>
      <c r="D550" s="6" t="s">
        <v>23</v>
      </c>
      <c r="E550" s="6">
        <f>ROUND(1476,1)</f>
        <v>1476</v>
      </c>
      <c r="F550" s="7" t="s">
        <v>0</v>
      </c>
    </row>
    <row r="551" ht="23" customHeight="1" spans="1:6">
      <c r="A551" s="5"/>
      <c r="B551" s="6"/>
      <c r="C551" s="6"/>
      <c r="D551" s="6" t="s">
        <v>10</v>
      </c>
      <c r="E551" s="6">
        <f>ROUND(13560,1)</f>
        <v>13560</v>
      </c>
      <c r="F551" s="7" t="s">
        <v>0</v>
      </c>
    </row>
    <row r="552" ht="23" customHeight="1" spans="1:6">
      <c r="A552" s="5"/>
      <c r="B552" s="6">
        <v>350</v>
      </c>
      <c r="C552" s="6" t="s">
        <v>361</v>
      </c>
      <c r="D552" s="6" t="s">
        <v>7</v>
      </c>
      <c r="E552" s="6">
        <f>ROUND(9516,1)</f>
        <v>9516</v>
      </c>
      <c r="F552" s="7" t="s">
        <v>0</v>
      </c>
    </row>
    <row r="553" ht="15" customHeight="1" spans="1:6">
      <c r="A553" s="5"/>
      <c r="B553" s="6">
        <v>351</v>
      </c>
      <c r="C553" s="6" t="s">
        <v>362</v>
      </c>
      <c r="D553" s="6" t="s">
        <v>23</v>
      </c>
      <c r="E553" s="6">
        <f>ROUND(1830,1)</f>
        <v>1830</v>
      </c>
      <c r="F553" s="7" t="s">
        <v>0</v>
      </c>
    </row>
    <row r="554" ht="23" customHeight="1" spans="1:6">
      <c r="A554" s="5"/>
      <c r="B554" s="6"/>
      <c r="C554" s="6"/>
      <c r="D554" s="6" t="s">
        <v>10</v>
      </c>
      <c r="E554" s="6">
        <f>ROUND(9629,1)</f>
        <v>9629</v>
      </c>
      <c r="F554" s="7" t="s">
        <v>0</v>
      </c>
    </row>
    <row r="555" ht="15" customHeight="1" spans="1:6">
      <c r="A555" s="5"/>
      <c r="B555" s="6"/>
      <c r="C555" s="6"/>
      <c r="D555" s="6" t="s">
        <v>7</v>
      </c>
      <c r="E555" s="6">
        <f>ROUND(732,1)</f>
        <v>732</v>
      </c>
      <c r="F555" s="7" t="s">
        <v>0</v>
      </c>
    </row>
    <row r="556" ht="23" customHeight="1" spans="1:6">
      <c r="A556" s="5"/>
      <c r="B556" s="6"/>
      <c r="C556" s="6"/>
      <c r="D556" s="6" t="s">
        <v>14</v>
      </c>
      <c r="E556" s="6">
        <f>ROUND(8520,1)</f>
        <v>8520</v>
      </c>
      <c r="F556" s="7" t="s">
        <v>0</v>
      </c>
    </row>
    <row r="557" ht="23" customHeight="1" spans="1:6">
      <c r="A557" s="5"/>
      <c r="B557" s="6">
        <v>352</v>
      </c>
      <c r="C557" s="6" t="s">
        <v>363</v>
      </c>
      <c r="D557" s="6" t="s">
        <v>14</v>
      </c>
      <c r="E557" s="6">
        <f>ROUND(3384,1)</f>
        <v>3384</v>
      </c>
      <c r="F557" s="7" t="s">
        <v>0</v>
      </c>
    </row>
    <row r="558" ht="23" customHeight="1" spans="1:6">
      <c r="A558" s="5"/>
      <c r="B558" s="6">
        <v>353</v>
      </c>
      <c r="C558" s="6" t="s">
        <v>364</v>
      </c>
      <c r="D558" s="6" t="s">
        <v>10</v>
      </c>
      <c r="E558" s="6">
        <f>ROUND(59811,1)</f>
        <v>59811</v>
      </c>
      <c r="F558" s="7" t="s">
        <v>0</v>
      </c>
    </row>
    <row r="559" ht="15" customHeight="1" spans="1:6">
      <c r="A559" s="5"/>
      <c r="B559" s="6"/>
      <c r="C559" s="6"/>
      <c r="D559" s="6" t="s">
        <v>7</v>
      </c>
      <c r="E559" s="6">
        <f>ROUND(11712,1)</f>
        <v>11712</v>
      </c>
      <c r="F559" s="7" t="s">
        <v>0</v>
      </c>
    </row>
    <row r="560" ht="23" customHeight="1" spans="1:6">
      <c r="A560" s="5"/>
      <c r="B560" s="6">
        <v>354</v>
      </c>
      <c r="C560" s="6" t="s">
        <v>365</v>
      </c>
      <c r="D560" s="6" t="s">
        <v>10</v>
      </c>
      <c r="E560" s="6">
        <f>ROUND(9040,1)</f>
        <v>9040</v>
      </c>
      <c r="F560" s="7" t="s">
        <v>0</v>
      </c>
    </row>
    <row r="561" ht="15" customHeight="1" spans="1:6">
      <c r="A561" s="5"/>
      <c r="B561" s="6"/>
      <c r="C561" s="6"/>
      <c r="D561" s="6" t="s">
        <v>7</v>
      </c>
      <c r="E561" s="6">
        <f>ROUND(10980,1)</f>
        <v>10980</v>
      </c>
      <c r="F561" s="7" t="s">
        <v>0</v>
      </c>
    </row>
    <row r="562" ht="15" customHeight="1" spans="1:6">
      <c r="A562" s="5"/>
      <c r="B562" s="6">
        <v>355</v>
      </c>
      <c r="C562" s="6" t="s">
        <v>366</v>
      </c>
      <c r="D562" s="6" t="s">
        <v>7</v>
      </c>
      <c r="E562" s="6">
        <f>ROUND(10980,1)</f>
        <v>10980</v>
      </c>
      <c r="F562" s="7" t="s">
        <v>0</v>
      </c>
    </row>
    <row r="563" ht="23" customHeight="1" spans="1:6">
      <c r="A563" s="5"/>
      <c r="B563" s="6">
        <v>356</v>
      </c>
      <c r="C563" s="6" t="s">
        <v>367</v>
      </c>
      <c r="D563" s="6" t="s">
        <v>7</v>
      </c>
      <c r="E563" s="6">
        <f>ROUND(1464,1)</f>
        <v>1464</v>
      </c>
      <c r="F563" s="7" t="s">
        <v>0</v>
      </c>
    </row>
    <row r="564" ht="15" customHeight="1" spans="1:6">
      <c r="A564" s="5"/>
      <c r="B564" s="6">
        <v>357</v>
      </c>
      <c r="C564" s="6" t="s">
        <v>368</v>
      </c>
      <c r="D564" s="6" t="s">
        <v>23</v>
      </c>
      <c r="E564" s="6">
        <f>ROUND(1464,1)</f>
        <v>1464</v>
      </c>
      <c r="F564" s="7" t="s">
        <v>0</v>
      </c>
    </row>
    <row r="565" ht="23" customHeight="1" spans="1:6">
      <c r="A565" s="5"/>
      <c r="B565" s="6"/>
      <c r="C565" s="6"/>
      <c r="D565" s="6" t="s">
        <v>10</v>
      </c>
      <c r="E565" s="6">
        <f>ROUND(4520,1)</f>
        <v>4520</v>
      </c>
      <c r="F565" s="7" t="s">
        <v>0</v>
      </c>
    </row>
    <row r="566" ht="15" customHeight="1" spans="1:6">
      <c r="A566" s="5"/>
      <c r="B566" s="6">
        <v>358</v>
      </c>
      <c r="C566" s="6" t="s">
        <v>369</v>
      </c>
      <c r="D566" s="6" t="s">
        <v>23</v>
      </c>
      <c r="E566" s="6">
        <f>ROUND(1498,1)</f>
        <v>1498</v>
      </c>
      <c r="F566" s="7" t="s">
        <v>0</v>
      </c>
    </row>
    <row r="567" ht="15" customHeight="1" spans="1:6">
      <c r="A567" s="5"/>
      <c r="B567" s="6"/>
      <c r="C567" s="6"/>
      <c r="D567" s="6" t="s">
        <v>7</v>
      </c>
      <c r="E567" s="6">
        <f>ROUND(57456,1)</f>
        <v>57456</v>
      </c>
      <c r="F567" s="7" t="s">
        <v>0</v>
      </c>
    </row>
    <row r="568" ht="15" customHeight="1" spans="1:6">
      <c r="A568" s="5"/>
      <c r="B568" s="6">
        <v>359</v>
      </c>
      <c r="C568" s="6" t="s">
        <v>370</v>
      </c>
      <c r="D568" s="6" t="s">
        <v>23</v>
      </c>
      <c r="E568" s="6">
        <f>ROUND(1464,1)</f>
        <v>1464</v>
      </c>
      <c r="F568" s="7" t="s">
        <v>0</v>
      </c>
    </row>
    <row r="569" ht="15" customHeight="1" spans="1:6">
      <c r="A569" s="5"/>
      <c r="B569" s="6"/>
      <c r="C569" s="6"/>
      <c r="D569" s="6" t="s">
        <v>7</v>
      </c>
      <c r="E569" s="6">
        <f>ROUND(2928,1)</f>
        <v>2928</v>
      </c>
      <c r="F569" s="7" t="s">
        <v>0</v>
      </c>
    </row>
    <row r="570" ht="23" customHeight="1" spans="1:6">
      <c r="A570" s="5"/>
      <c r="B570" s="6">
        <v>360</v>
      </c>
      <c r="C570" s="6" t="s">
        <v>371</v>
      </c>
      <c r="D570" s="6" t="s">
        <v>7</v>
      </c>
      <c r="E570" s="6">
        <f>ROUND(3840,1)</f>
        <v>3840</v>
      </c>
      <c r="F570" s="7" t="s">
        <v>0</v>
      </c>
    </row>
    <row r="571" ht="23" customHeight="1" spans="1:6">
      <c r="A571" s="5"/>
      <c r="B571" s="6">
        <v>361</v>
      </c>
      <c r="C571" s="6" t="s">
        <v>372</v>
      </c>
      <c r="D571" s="6" t="s">
        <v>23</v>
      </c>
      <c r="E571" s="6">
        <f>ROUND(1464,1)</f>
        <v>1464</v>
      </c>
      <c r="F571" s="7" t="s">
        <v>0</v>
      </c>
    </row>
    <row r="572" ht="23" customHeight="1" spans="1:6">
      <c r="A572" s="5"/>
      <c r="B572" s="6">
        <v>362</v>
      </c>
      <c r="C572" s="6" t="s">
        <v>373</v>
      </c>
      <c r="D572" s="6" t="s">
        <v>14</v>
      </c>
      <c r="E572" s="6">
        <f>ROUND(10732,1)</f>
        <v>10732</v>
      </c>
      <c r="F572" s="7" t="s">
        <v>0</v>
      </c>
    </row>
    <row r="573" ht="23" customHeight="1" spans="1:6">
      <c r="A573" s="5"/>
      <c r="B573" s="6">
        <v>363</v>
      </c>
      <c r="C573" s="6" t="s">
        <v>374</v>
      </c>
      <c r="D573" s="6" t="s">
        <v>7</v>
      </c>
      <c r="E573" s="6">
        <f>ROUND(11056,1)</f>
        <v>11056</v>
      </c>
      <c r="F573" s="7" t="s">
        <v>0</v>
      </c>
    </row>
    <row r="574" ht="23" customHeight="1" spans="1:6">
      <c r="A574" s="5"/>
      <c r="B574" s="6">
        <v>364</v>
      </c>
      <c r="C574" s="6" t="s">
        <v>375</v>
      </c>
      <c r="D574" s="6" t="s">
        <v>7</v>
      </c>
      <c r="E574" s="6">
        <f>ROUND(2928,1)</f>
        <v>2928</v>
      </c>
      <c r="F574" s="7" t="s">
        <v>0</v>
      </c>
    </row>
    <row r="575" ht="15" customHeight="1" spans="1:6">
      <c r="A575" s="5"/>
      <c r="B575" s="6">
        <v>365</v>
      </c>
      <c r="C575" s="6" t="s">
        <v>376</v>
      </c>
      <c r="D575" s="6" t="s">
        <v>7</v>
      </c>
      <c r="E575" s="6">
        <f>ROUND(14422,1)</f>
        <v>14422</v>
      </c>
      <c r="F575" s="7" t="s">
        <v>0</v>
      </c>
    </row>
    <row r="576" ht="23" customHeight="1" spans="1:6">
      <c r="A576" s="5"/>
      <c r="B576" s="6">
        <v>366</v>
      </c>
      <c r="C576" s="6" t="s">
        <v>377</v>
      </c>
      <c r="D576" s="6" t="s">
        <v>7</v>
      </c>
      <c r="E576" s="6">
        <f>ROUND(3396,1)</f>
        <v>3396</v>
      </c>
      <c r="F576" s="7" t="s">
        <v>0</v>
      </c>
    </row>
    <row r="577" ht="15" customHeight="1" spans="1:6">
      <c r="A577" s="5"/>
      <c r="B577" s="6">
        <v>367</v>
      </c>
      <c r="C577" s="6" t="s">
        <v>378</v>
      </c>
      <c r="D577" s="6" t="s">
        <v>7</v>
      </c>
      <c r="E577" s="6">
        <f>ROUND(5856,1)</f>
        <v>5856</v>
      </c>
      <c r="F577" s="7" t="s">
        <v>0</v>
      </c>
    </row>
    <row r="578" ht="23" customHeight="1" spans="1:6">
      <c r="A578" s="5"/>
      <c r="B578" s="6">
        <v>368</v>
      </c>
      <c r="C578" s="6" t="s">
        <v>379</v>
      </c>
      <c r="D578" s="6" t="s">
        <v>10</v>
      </c>
      <c r="E578" s="6">
        <f>ROUND(18866,1)</f>
        <v>18866</v>
      </c>
      <c r="F578" s="7" t="s">
        <v>0</v>
      </c>
    </row>
    <row r="579" ht="23" customHeight="1" spans="1:6">
      <c r="A579" s="5"/>
      <c r="B579" s="6"/>
      <c r="C579" s="6"/>
      <c r="D579" s="6" t="s">
        <v>14</v>
      </c>
      <c r="E579" s="6">
        <f>ROUND(12150,1)</f>
        <v>12150</v>
      </c>
      <c r="F579" s="7" t="s">
        <v>0</v>
      </c>
    </row>
    <row r="580" ht="23" customHeight="1" spans="1:6">
      <c r="A580" s="5"/>
      <c r="B580" s="6">
        <v>369</v>
      </c>
      <c r="C580" s="6" t="s">
        <v>380</v>
      </c>
      <c r="D580" s="6" t="s">
        <v>14</v>
      </c>
      <c r="E580" s="6">
        <f>ROUND(1464,1)</f>
        <v>1464</v>
      </c>
      <c r="F580" s="7" t="s">
        <v>0</v>
      </c>
    </row>
    <row r="581" ht="23" customHeight="1" spans="1:6">
      <c r="A581" s="5"/>
      <c r="B581" s="6">
        <v>370</v>
      </c>
      <c r="C581" s="6" t="s">
        <v>381</v>
      </c>
      <c r="D581" s="6" t="s">
        <v>10</v>
      </c>
      <c r="E581" s="6">
        <f>ROUND(12190,1)</f>
        <v>12190</v>
      </c>
      <c r="F581" s="7" t="s">
        <v>0</v>
      </c>
    </row>
    <row r="582" ht="15" customHeight="1" spans="1:6">
      <c r="A582" s="5"/>
      <c r="B582" s="6"/>
      <c r="C582" s="6"/>
      <c r="D582" s="6" t="s">
        <v>7</v>
      </c>
      <c r="E582" s="6">
        <f>ROUND(5856,1)</f>
        <v>5856</v>
      </c>
      <c r="F582" s="7" t="s">
        <v>0</v>
      </c>
    </row>
    <row r="583" ht="23" customHeight="1" spans="1:6">
      <c r="A583" s="5"/>
      <c r="B583" s="6">
        <v>371</v>
      </c>
      <c r="C583" s="6" t="s">
        <v>382</v>
      </c>
      <c r="D583" s="6" t="s">
        <v>10</v>
      </c>
      <c r="E583" s="6">
        <f>ROUND(25829,1)</f>
        <v>25829</v>
      </c>
      <c r="F583" s="7" t="s">
        <v>0</v>
      </c>
    </row>
    <row r="584" ht="15" customHeight="1" spans="1:6">
      <c r="A584" s="5"/>
      <c r="B584" s="6"/>
      <c r="C584" s="6"/>
      <c r="D584" s="6" t="s">
        <v>7</v>
      </c>
      <c r="E584" s="6">
        <f>ROUND(21716,1)</f>
        <v>21716</v>
      </c>
      <c r="F584" s="7" t="s">
        <v>0</v>
      </c>
    </row>
    <row r="585" ht="23" customHeight="1" spans="1:6">
      <c r="A585" s="5"/>
      <c r="B585" s="6">
        <v>372</v>
      </c>
      <c r="C585" s="6" t="s">
        <v>383</v>
      </c>
      <c r="D585" s="6" t="s">
        <v>14</v>
      </c>
      <c r="E585" s="6">
        <f>ROUND(25254,1)</f>
        <v>25254</v>
      </c>
      <c r="F585" s="7" t="s">
        <v>0</v>
      </c>
    </row>
    <row r="586" ht="15" customHeight="1" spans="1:6">
      <c r="A586" s="5"/>
      <c r="B586" s="6">
        <v>373</v>
      </c>
      <c r="C586" s="6" t="s">
        <v>384</v>
      </c>
      <c r="D586" s="6" t="s">
        <v>23</v>
      </c>
      <c r="E586" s="6">
        <f>ROUND(4392,1)</f>
        <v>4392</v>
      </c>
      <c r="F586" s="7" t="s">
        <v>0</v>
      </c>
    </row>
    <row r="587" ht="23" customHeight="1" spans="1:6">
      <c r="A587" s="5"/>
      <c r="B587" s="6"/>
      <c r="C587" s="6"/>
      <c r="D587" s="6" t="s">
        <v>10</v>
      </c>
      <c r="E587" s="6">
        <f>ROUND(4487,1)</f>
        <v>4487</v>
      </c>
      <c r="F587" s="7" t="s">
        <v>0</v>
      </c>
    </row>
    <row r="588" ht="15" customHeight="1" spans="1:6">
      <c r="A588" s="5"/>
      <c r="B588" s="6"/>
      <c r="C588" s="6"/>
      <c r="D588" s="6" t="s">
        <v>7</v>
      </c>
      <c r="E588" s="6">
        <f>ROUND(42552,1)</f>
        <v>42552</v>
      </c>
      <c r="F588" s="7" t="s">
        <v>0</v>
      </c>
    </row>
    <row r="589" ht="23" customHeight="1" spans="1:6">
      <c r="A589" s="5"/>
      <c r="B589" s="6">
        <v>374</v>
      </c>
      <c r="C589" s="6" t="s">
        <v>385</v>
      </c>
      <c r="D589" s="6" t="s">
        <v>10</v>
      </c>
      <c r="E589" s="6">
        <f>ROUND(3390,1)</f>
        <v>3390</v>
      </c>
      <c r="F589" s="7" t="s">
        <v>0</v>
      </c>
    </row>
    <row r="590" ht="23" customHeight="1" spans="1:6">
      <c r="A590" s="5"/>
      <c r="B590" s="6">
        <v>375</v>
      </c>
      <c r="C590" s="6" t="s">
        <v>386</v>
      </c>
      <c r="D590" s="6" t="s">
        <v>10</v>
      </c>
      <c r="E590" s="6">
        <f>ROUND(4469,1)</f>
        <v>4469</v>
      </c>
      <c r="F590" s="7" t="s">
        <v>0</v>
      </c>
    </row>
    <row r="591" ht="15" customHeight="1" spans="1:6">
      <c r="A591" s="5"/>
      <c r="B591" s="6">
        <v>376</v>
      </c>
      <c r="C591" s="6" t="s">
        <v>387</v>
      </c>
      <c r="D591" s="6" t="s">
        <v>23</v>
      </c>
      <c r="E591" s="6">
        <f>ROUND(2928,1)</f>
        <v>2928</v>
      </c>
      <c r="F591" s="7" t="s">
        <v>0</v>
      </c>
    </row>
    <row r="592" ht="23" customHeight="1" spans="1:6">
      <c r="A592" s="5"/>
      <c r="B592" s="6"/>
      <c r="C592" s="6"/>
      <c r="D592" s="6" t="s">
        <v>10</v>
      </c>
      <c r="E592" s="6">
        <f>ROUND(9040,1)</f>
        <v>9040</v>
      </c>
      <c r="F592" s="7" t="s">
        <v>0</v>
      </c>
    </row>
    <row r="593" ht="23" customHeight="1" spans="1:6">
      <c r="A593" s="5"/>
      <c r="B593" s="6"/>
      <c r="C593" s="6"/>
      <c r="D593" s="6" t="s">
        <v>14</v>
      </c>
      <c r="E593" s="6">
        <f>ROUND(4392,1)</f>
        <v>4392</v>
      </c>
      <c r="F593" s="7" t="s">
        <v>0</v>
      </c>
    </row>
    <row r="594" ht="23" customHeight="1" spans="1:6">
      <c r="A594" s="5"/>
      <c r="B594" s="6">
        <v>377</v>
      </c>
      <c r="C594" s="6" t="s">
        <v>388</v>
      </c>
      <c r="D594" s="6" t="s">
        <v>10</v>
      </c>
      <c r="E594" s="6">
        <f>ROUND(105519,1)</f>
        <v>105519</v>
      </c>
      <c r="F594" s="7" t="s">
        <v>0</v>
      </c>
    </row>
    <row r="595" ht="23" customHeight="1" spans="1:6">
      <c r="A595" s="5"/>
      <c r="B595" s="6"/>
      <c r="C595" s="6"/>
      <c r="D595" s="6" t="s">
        <v>14</v>
      </c>
      <c r="E595" s="6">
        <f>ROUND(2806,1)</f>
        <v>2806</v>
      </c>
      <c r="F595" s="7" t="s">
        <v>0</v>
      </c>
    </row>
    <row r="596" ht="15" customHeight="1" spans="1:6">
      <c r="A596" s="5"/>
      <c r="B596" s="6">
        <v>378</v>
      </c>
      <c r="C596" s="6" t="s">
        <v>389</v>
      </c>
      <c r="D596" s="6" t="s">
        <v>23</v>
      </c>
      <c r="E596" s="6">
        <f>ROUND(2562,1)</f>
        <v>2562</v>
      </c>
      <c r="F596" s="7" t="s">
        <v>0</v>
      </c>
    </row>
    <row r="597" ht="23" customHeight="1" spans="1:6">
      <c r="A597" s="5"/>
      <c r="B597" s="6"/>
      <c r="C597" s="6"/>
      <c r="D597" s="6" t="s">
        <v>14</v>
      </c>
      <c r="E597" s="6">
        <f>ROUND(9516,1)</f>
        <v>9516</v>
      </c>
      <c r="F597" s="7" t="s">
        <v>0</v>
      </c>
    </row>
    <row r="598" ht="23" customHeight="1" spans="1:6">
      <c r="A598" s="5"/>
      <c r="B598" s="6">
        <v>379</v>
      </c>
      <c r="C598" s="6" t="s">
        <v>390</v>
      </c>
      <c r="D598" s="6" t="s">
        <v>10</v>
      </c>
      <c r="E598" s="6">
        <f>ROUND(9040,1)</f>
        <v>9040</v>
      </c>
      <c r="F598" s="7" t="s">
        <v>0</v>
      </c>
    </row>
    <row r="599" ht="23" customHeight="1" spans="1:6">
      <c r="A599" s="5"/>
      <c r="B599" s="6">
        <v>380</v>
      </c>
      <c r="C599" s="6" t="s">
        <v>391</v>
      </c>
      <c r="D599" s="6" t="s">
        <v>10</v>
      </c>
      <c r="E599" s="6">
        <f>ROUND(4536,1)</f>
        <v>4536</v>
      </c>
      <c r="F599" s="7" t="s">
        <v>0</v>
      </c>
    </row>
    <row r="600" ht="23" customHeight="1" spans="1:6">
      <c r="A600" s="5"/>
      <c r="B600" s="6"/>
      <c r="C600" s="6"/>
      <c r="D600" s="6" t="s">
        <v>14</v>
      </c>
      <c r="E600" s="6">
        <f>ROUND(7360,1)</f>
        <v>7360</v>
      </c>
      <c r="F600" s="7" t="s">
        <v>0</v>
      </c>
    </row>
    <row r="601" ht="23" customHeight="1" spans="1:6">
      <c r="A601" s="5"/>
      <c r="B601" s="6">
        <v>381</v>
      </c>
      <c r="C601" s="6" t="s">
        <v>392</v>
      </c>
      <c r="D601" s="6" t="s">
        <v>10</v>
      </c>
      <c r="E601" s="6">
        <f>ROUND(52054,1)</f>
        <v>52054</v>
      </c>
      <c r="F601" s="7" t="s">
        <v>0</v>
      </c>
    </row>
    <row r="602" ht="15" customHeight="1" spans="1:6">
      <c r="A602" s="5"/>
      <c r="B602" s="6"/>
      <c r="C602" s="6"/>
      <c r="D602" s="6" t="s">
        <v>7</v>
      </c>
      <c r="E602" s="6">
        <f>ROUND(5856,1)</f>
        <v>5856</v>
      </c>
      <c r="F602" s="7" t="s">
        <v>0</v>
      </c>
    </row>
    <row r="603" ht="15" customHeight="1" spans="1:6">
      <c r="A603" s="5"/>
      <c r="B603" s="6">
        <v>382</v>
      </c>
      <c r="C603" s="6" t="s">
        <v>393</v>
      </c>
      <c r="D603" s="6" t="s">
        <v>23</v>
      </c>
      <c r="E603" s="6">
        <f>ROUND(1464,1)</f>
        <v>1464</v>
      </c>
      <c r="F603" s="7" t="s">
        <v>0</v>
      </c>
    </row>
    <row r="604" ht="23" customHeight="1" spans="1:6">
      <c r="A604" s="5"/>
      <c r="B604" s="6"/>
      <c r="C604" s="6"/>
      <c r="D604" s="6" t="s">
        <v>10</v>
      </c>
      <c r="E604" s="6">
        <f>ROUND(4499,1)</f>
        <v>4499</v>
      </c>
      <c r="F604" s="7" t="s">
        <v>0</v>
      </c>
    </row>
    <row r="605" ht="15" customHeight="1" spans="1:6">
      <c r="A605" s="5"/>
      <c r="B605" s="6"/>
      <c r="C605" s="6"/>
      <c r="D605" s="6" t="s">
        <v>7</v>
      </c>
      <c r="E605" s="6">
        <f>ROUND(128381,1)</f>
        <v>128381</v>
      </c>
      <c r="F605" s="7" t="s">
        <v>0</v>
      </c>
    </row>
    <row r="606" ht="15" customHeight="1" spans="1:6">
      <c r="A606" s="5"/>
      <c r="B606" s="6">
        <v>383</v>
      </c>
      <c r="C606" s="6" t="s">
        <v>394</v>
      </c>
      <c r="D606" s="6" t="s">
        <v>23</v>
      </c>
      <c r="E606" s="6">
        <f>ROUND(43502,1)</f>
        <v>43502</v>
      </c>
      <c r="F606" s="7" t="s">
        <v>0</v>
      </c>
    </row>
    <row r="607" ht="23" customHeight="1" spans="1:6">
      <c r="A607" s="5"/>
      <c r="B607" s="6"/>
      <c r="C607" s="6"/>
      <c r="D607" s="6" t="s">
        <v>14</v>
      </c>
      <c r="E607" s="6">
        <f>ROUND(62508,1)</f>
        <v>62508</v>
      </c>
      <c r="F607" s="7" t="s">
        <v>0</v>
      </c>
    </row>
    <row r="608" ht="23" customHeight="1" spans="1:6">
      <c r="A608" s="5"/>
      <c r="B608" s="6">
        <v>384</v>
      </c>
      <c r="C608" s="6" t="s">
        <v>395</v>
      </c>
      <c r="D608" s="6" t="s">
        <v>10</v>
      </c>
      <c r="E608" s="6">
        <f>ROUND(208404,1)</f>
        <v>208404</v>
      </c>
      <c r="F608" s="7" t="s">
        <v>0</v>
      </c>
    </row>
    <row r="609" ht="23" customHeight="1" spans="1:6">
      <c r="A609" s="5"/>
      <c r="B609" s="6"/>
      <c r="C609" s="6"/>
      <c r="D609" s="6" t="s">
        <v>14</v>
      </c>
      <c r="E609" s="6">
        <f>ROUND(4880,1)</f>
        <v>4880</v>
      </c>
      <c r="F609" s="7" t="s">
        <v>0</v>
      </c>
    </row>
    <row r="610" ht="23" customHeight="1" spans="1:6">
      <c r="A610" s="5"/>
      <c r="B610" s="6">
        <v>385</v>
      </c>
      <c r="C610" s="6" t="s">
        <v>396</v>
      </c>
      <c r="D610" s="6" t="s">
        <v>10</v>
      </c>
      <c r="E610" s="6">
        <f>ROUND(3016,1)</f>
        <v>3016</v>
      </c>
      <c r="F610" s="7" t="s">
        <v>0</v>
      </c>
    </row>
    <row r="611" ht="15" customHeight="1" spans="1:6">
      <c r="A611" s="5"/>
      <c r="B611" s="6"/>
      <c r="C611" s="6"/>
      <c r="D611" s="6" t="s">
        <v>7</v>
      </c>
      <c r="E611" s="6">
        <f>ROUND(22692,1)</f>
        <v>22692</v>
      </c>
      <c r="F611" s="7" t="s">
        <v>0</v>
      </c>
    </row>
    <row r="612" ht="23" customHeight="1" spans="1:6">
      <c r="A612" s="5"/>
      <c r="B612" s="6">
        <v>386</v>
      </c>
      <c r="C612" s="6" t="s">
        <v>397</v>
      </c>
      <c r="D612" s="6" t="s">
        <v>10</v>
      </c>
      <c r="E612" s="6">
        <f>ROUND(359698,1)</f>
        <v>359698</v>
      </c>
      <c r="F612" s="7" t="s">
        <v>0</v>
      </c>
    </row>
    <row r="613" ht="23" customHeight="1" spans="1:6">
      <c r="A613" s="5"/>
      <c r="B613" s="6">
        <v>387</v>
      </c>
      <c r="C613" s="6" t="s">
        <v>398</v>
      </c>
      <c r="D613" s="6" t="s">
        <v>14</v>
      </c>
      <c r="E613" s="6">
        <f>ROUND(5308,1)</f>
        <v>5308</v>
      </c>
      <c r="F613" s="7" t="s">
        <v>0</v>
      </c>
    </row>
    <row r="614" ht="15" customHeight="1" spans="1:6">
      <c r="A614" s="5"/>
      <c r="B614" s="6">
        <v>388</v>
      </c>
      <c r="C614" s="6" t="s">
        <v>399</v>
      </c>
      <c r="D614" s="6" t="s">
        <v>7</v>
      </c>
      <c r="E614" s="6">
        <f>ROUND(16836,1)</f>
        <v>16836</v>
      </c>
      <c r="F614" s="7" t="s">
        <v>0</v>
      </c>
    </row>
    <row r="615" ht="23" customHeight="1" spans="1:6">
      <c r="A615" s="5"/>
      <c r="B615" s="6">
        <v>389</v>
      </c>
      <c r="C615" s="6" t="s">
        <v>400</v>
      </c>
      <c r="D615" s="6" t="s">
        <v>10</v>
      </c>
      <c r="E615" s="6">
        <f>ROUND(4499,1)</f>
        <v>4499</v>
      </c>
      <c r="F615" s="7" t="s">
        <v>0</v>
      </c>
    </row>
    <row r="616" ht="15" customHeight="1" spans="1:6">
      <c r="A616" s="5"/>
      <c r="B616" s="6">
        <v>390</v>
      </c>
      <c r="C616" s="6" t="s">
        <v>401</v>
      </c>
      <c r="D616" s="6" t="s">
        <v>7</v>
      </c>
      <c r="E616" s="6">
        <f>ROUND(9464,1)</f>
        <v>9464</v>
      </c>
      <c r="F616" s="7" t="s">
        <v>0</v>
      </c>
    </row>
    <row r="617" ht="15" customHeight="1" spans="1:6">
      <c r="A617" s="5"/>
      <c r="B617" s="6">
        <v>391</v>
      </c>
      <c r="C617" s="6" t="s">
        <v>402</v>
      </c>
      <c r="D617" s="6" t="s">
        <v>23</v>
      </c>
      <c r="E617" s="6">
        <f>ROUND(1830,1)</f>
        <v>1830</v>
      </c>
      <c r="F617" s="7" t="s">
        <v>0</v>
      </c>
    </row>
    <row r="618" ht="23" customHeight="1" spans="1:6">
      <c r="A618" s="5"/>
      <c r="B618" s="6"/>
      <c r="C618" s="6"/>
      <c r="D618" s="6" t="s">
        <v>10</v>
      </c>
      <c r="E618" s="6">
        <f>ROUND(11803,1)</f>
        <v>11803</v>
      </c>
      <c r="F618" s="7" t="s">
        <v>0</v>
      </c>
    </row>
    <row r="619" ht="15" customHeight="1" spans="1:6">
      <c r="A619" s="5"/>
      <c r="B619" s="6"/>
      <c r="C619" s="6"/>
      <c r="D619" s="6" t="s">
        <v>7</v>
      </c>
      <c r="E619" s="6">
        <f>ROUND(57659,1)</f>
        <v>57659</v>
      </c>
      <c r="F619" s="7" t="s">
        <v>0</v>
      </c>
    </row>
    <row r="620" ht="23" customHeight="1" spans="1:6">
      <c r="A620" s="5"/>
      <c r="B620" s="6">
        <v>392</v>
      </c>
      <c r="C620" s="6" t="s">
        <v>403</v>
      </c>
      <c r="D620" s="6" t="s">
        <v>10</v>
      </c>
      <c r="E620" s="6">
        <f>ROUND(1150,1)</f>
        <v>1150</v>
      </c>
      <c r="F620" s="7" t="s">
        <v>0</v>
      </c>
    </row>
    <row r="621" ht="15" customHeight="1" spans="1:6">
      <c r="A621" s="5"/>
      <c r="B621" s="6"/>
      <c r="C621" s="6"/>
      <c r="D621" s="6" t="s">
        <v>7</v>
      </c>
      <c r="E621" s="6">
        <f>ROUND(9416,1)</f>
        <v>9416</v>
      </c>
      <c r="F621" s="7" t="s">
        <v>0</v>
      </c>
    </row>
    <row r="622" ht="23" customHeight="1" spans="1:6">
      <c r="A622" s="5"/>
      <c r="B622" s="6"/>
      <c r="C622" s="6"/>
      <c r="D622" s="6" t="s">
        <v>14</v>
      </c>
      <c r="E622" s="6">
        <f>ROUND(20834,1)</f>
        <v>20834</v>
      </c>
      <c r="F622" s="7" t="s">
        <v>0</v>
      </c>
    </row>
    <row r="623" ht="15" customHeight="1" spans="1:6">
      <c r="A623" s="5"/>
      <c r="B623" s="6">
        <v>393</v>
      </c>
      <c r="C623" s="6" t="s">
        <v>404</v>
      </c>
      <c r="D623" s="6" t="s">
        <v>7</v>
      </c>
      <c r="E623" s="6">
        <f>ROUND(2928,1)</f>
        <v>2928</v>
      </c>
      <c r="F623" s="7" t="s">
        <v>0</v>
      </c>
    </row>
    <row r="624" ht="15" customHeight="1" spans="1:6">
      <c r="A624" s="5"/>
      <c r="B624" s="6"/>
      <c r="C624" s="6"/>
      <c r="D624" s="6" t="s">
        <v>12</v>
      </c>
      <c r="E624" s="6">
        <f>ROUND(4439,1)</f>
        <v>4439</v>
      </c>
      <c r="F624" s="7" t="s">
        <v>0</v>
      </c>
    </row>
  </sheetData>
  <mergeCells count="509">
    <mergeCell ref="B1:E1"/>
    <mergeCell ref="B2:D2"/>
    <mergeCell ref="A9:A10"/>
    <mergeCell ref="A15:A16"/>
    <mergeCell ref="A17:A19"/>
    <mergeCell ref="A24:A26"/>
    <mergeCell ref="A28:A29"/>
    <mergeCell ref="A31:A33"/>
    <mergeCell ref="A42:A43"/>
    <mergeCell ref="A45:A46"/>
    <mergeCell ref="A49:A50"/>
    <mergeCell ref="A51:A53"/>
    <mergeCell ref="A54:A55"/>
    <mergeCell ref="A57:A58"/>
    <mergeCell ref="A73:A75"/>
    <mergeCell ref="A76:A78"/>
    <mergeCell ref="A79:A80"/>
    <mergeCell ref="A83:A85"/>
    <mergeCell ref="A86:A88"/>
    <mergeCell ref="A90:A92"/>
    <mergeCell ref="A93:A94"/>
    <mergeCell ref="A99:A100"/>
    <mergeCell ref="A102:A103"/>
    <mergeCell ref="A104:A105"/>
    <mergeCell ref="A108:A110"/>
    <mergeCell ref="A111:A113"/>
    <mergeCell ref="A114:A115"/>
    <mergeCell ref="A116:A117"/>
    <mergeCell ref="A118:A119"/>
    <mergeCell ref="A120:A121"/>
    <mergeCell ref="A122:A123"/>
    <mergeCell ref="A124:A125"/>
    <mergeCell ref="A133:A136"/>
    <mergeCell ref="A138:A139"/>
    <mergeCell ref="A144:A146"/>
    <mergeCell ref="A147:A149"/>
    <mergeCell ref="A150:A151"/>
    <mergeCell ref="A153:A154"/>
    <mergeCell ref="A158:A160"/>
    <mergeCell ref="A161:A162"/>
    <mergeCell ref="A166:A167"/>
    <mergeCell ref="A170:A171"/>
    <mergeCell ref="A172:A173"/>
    <mergeCell ref="A174:A176"/>
    <mergeCell ref="A177:A179"/>
    <mergeCell ref="A181:A182"/>
    <mergeCell ref="A183:A186"/>
    <mergeCell ref="A187:A188"/>
    <mergeCell ref="A189:A190"/>
    <mergeCell ref="A191:A192"/>
    <mergeCell ref="A194:A195"/>
    <mergeCell ref="A196:A198"/>
    <mergeCell ref="A199:A200"/>
    <mergeCell ref="A203:A204"/>
    <mergeCell ref="A205:A207"/>
    <mergeCell ref="A208:A209"/>
    <mergeCell ref="A210:A212"/>
    <mergeCell ref="A214:A215"/>
    <mergeCell ref="A217:A218"/>
    <mergeCell ref="A220:A221"/>
    <mergeCell ref="A224:A226"/>
    <mergeCell ref="A232:A234"/>
    <mergeCell ref="A240:A242"/>
    <mergeCell ref="A243:A244"/>
    <mergeCell ref="A246:A248"/>
    <mergeCell ref="A252:A253"/>
    <mergeCell ref="A254:A255"/>
    <mergeCell ref="A258:A259"/>
    <mergeCell ref="A262:A263"/>
    <mergeCell ref="A265:A266"/>
    <mergeCell ref="A267:A270"/>
    <mergeCell ref="A271:A272"/>
    <mergeCell ref="A274:A276"/>
    <mergeCell ref="A280:A281"/>
    <mergeCell ref="A282:A283"/>
    <mergeCell ref="A285:A286"/>
    <mergeCell ref="A287:A289"/>
    <mergeCell ref="A291:A292"/>
    <mergeCell ref="A295:A296"/>
    <mergeCell ref="A297:A298"/>
    <mergeCell ref="A299:A300"/>
    <mergeCell ref="A302:A303"/>
    <mergeCell ref="A310:A312"/>
    <mergeCell ref="A313:A315"/>
    <mergeCell ref="A316:A317"/>
    <mergeCell ref="A319:A320"/>
    <mergeCell ref="A322:A323"/>
    <mergeCell ref="A324:A325"/>
    <mergeCell ref="A336:A337"/>
    <mergeCell ref="A338:A339"/>
    <mergeCell ref="A343:A344"/>
    <mergeCell ref="A345:A346"/>
    <mergeCell ref="A348:A350"/>
    <mergeCell ref="A355:A356"/>
    <mergeCell ref="A357:A358"/>
    <mergeCell ref="A365:A366"/>
    <mergeCell ref="A368:A369"/>
    <mergeCell ref="A373:A374"/>
    <mergeCell ref="A375:A376"/>
    <mergeCell ref="A377:A378"/>
    <mergeCell ref="A380:A382"/>
    <mergeCell ref="A385:A387"/>
    <mergeCell ref="A388:A390"/>
    <mergeCell ref="A393:A394"/>
    <mergeCell ref="A396:A397"/>
    <mergeCell ref="A398:A399"/>
    <mergeCell ref="A401:A402"/>
    <mergeCell ref="A403:A405"/>
    <mergeCell ref="A410:A412"/>
    <mergeCell ref="A417:A419"/>
    <mergeCell ref="A420:A421"/>
    <mergeCell ref="A422:A424"/>
    <mergeCell ref="A426:A427"/>
    <mergeCell ref="A428:A430"/>
    <mergeCell ref="A433:A434"/>
    <mergeCell ref="A435:A437"/>
    <mergeCell ref="A442:A444"/>
    <mergeCell ref="A446:A447"/>
    <mergeCell ref="A448:A449"/>
    <mergeCell ref="A450:A451"/>
    <mergeCell ref="A455:A456"/>
    <mergeCell ref="A457:A458"/>
    <mergeCell ref="A459:A460"/>
    <mergeCell ref="A461:A462"/>
    <mergeCell ref="A466:A468"/>
    <mergeCell ref="A470:A471"/>
    <mergeCell ref="A472:A473"/>
    <mergeCell ref="A475:A476"/>
    <mergeCell ref="A477:A478"/>
    <mergeCell ref="A480:A481"/>
    <mergeCell ref="A484:A485"/>
    <mergeCell ref="A487:A489"/>
    <mergeCell ref="A490:A492"/>
    <mergeCell ref="A495:A497"/>
    <mergeCell ref="A500:A501"/>
    <mergeCell ref="A502:A504"/>
    <mergeCell ref="A505:A506"/>
    <mergeCell ref="A509:A511"/>
    <mergeCell ref="A513:A514"/>
    <mergeCell ref="A520:A521"/>
    <mergeCell ref="A526:A527"/>
    <mergeCell ref="A528:A529"/>
    <mergeCell ref="A533:A535"/>
    <mergeCell ref="A538:A539"/>
    <mergeCell ref="A540:A541"/>
    <mergeCell ref="A543:A544"/>
    <mergeCell ref="A545:A546"/>
    <mergeCell ref="A547:A549"/>
    <mergeCell ref="A550:A551"/>
    <mergeCell ref="A553:A556"/>
    <mergeCell ref="A558:A559"/>
    <mergeCell ref="A560:A561"/>
    <mergeCell ref="A564:A565"/>
    <mergeCell ref="A566:A567"/>
    <mergeCell ref="A568:A569"/>
    <mergeCell ref="A578:A579"/>
    <mergeCell ref="A581:A582"/>
    <mergeCell ref="A583:A584"/>
    <mergeCell ref="A586:A588"/>
    <mergeCell ref="A591:A593"/>
    <mergeCell ref="A594:A595"/>
    <mergeCell ref="A596:A597"/>
    <mergeCell ref="A599:A600"/>
    <mergeCell ref="A601:A602"/>
    <mergeCell ref="A603:A605"/>
    <mergeCell ref="A606:A607"/>
    <mergeCell ref="A608:A609"/>
    <mergeCell ref="A610:A611"/>
    <mergeCell ref="A617:A619"/>
    <mergeCell ref="A620:A622"/>
    <mergeCell ref="A623:A624"/>
    <mergeCell ref="B9:B10"/>
    <mergeCell ref="B15:B16"/>
    <mergeCell ref="B17:B19"/>
    <mergeCell ref="B24:B26"/>
    <mergeCell ref="B28:B29"/>
    <mergeCell ref="B31:B33"/>
    <mergeCell ref="B42:B43"/>
    <mergeCell ref="B45:B46"/>
    <mergeCell ref="B49:B50"/>
    <mergeCell ref="B51:B53"/>
    <mergeCell ref="B54:B55"/>
    <mergeCell ref="B57:B58"/>
    <mergeCell ref="B73:B75"/>
    <mergeCell ref="B76:B78"/>
    <mergeCell ref="B79:B80"/>
    <mergeCell ref="B83:B85"/>
    <mergeCell ref="B86:B88"/>
    <mergeCell ref="B90:B92"/>
    <mergeCell ref="B93:B94"/>
    <mergeCell ref="B99:B100"/>
    <mergeCell ref="B102:B103"/>
    <mergeCell ref="B104:B105"/>
    <mergeCell ref="B108:B110"/>
    <mergeCell ref="B111:B113"/>
    <mergeCell ref="B114:B115"/>
    <mergeCell ref="B116:B117"/>
    <mergeCell ref="B118:B119"/>
    <mergeCell ref="B120:B121"/>
    <mergeCell ref="B122:B123"/>
    <mergeCell ref="B124:B125"/>
    <mergeCell ref="B133:B136"/>
    <mergeCell ref="B138:B139"/>
    <mergeCell ref="B144:B146"/>
    <mergeCell ref="B147:B149"/>
    <mergeCell ref="B150:B151"/>
    <mergeCell ref="B153:B154"/>
    <mergeCell ref="B158:B160"/>
    <mergeCell ref="B161:B162"/>
    <mergeCell ref="B166:B167"/>
    <mergeCell ref="B170:B171"/>
    <mergeCell ref="B172:B173"/>
    <mergeCell ref="B174:B176"/>
    <mergeCell ref="B177:B179"/>
    <mergeCell ref="B181:B182"/>
    <mergeCell ref="B183:B186"/>
    <mergeCell ref="B187:B188"/>
    <mergeCell ref="B189:B190"/>
    <mergeCell ref="B191:B192"/>
    <mergeCell ref="B194:B195"/>
    <mergeCell ref="B196:B198"/>
    <mergeCell ref="B199:B200"/>
    <mergeCell ref="B203:B204"/>
    <mergeCell ref="B205:B207"/>
    <mergeCell ref="B208:B209"/>
    <mergeCell ref="B210:B212"/>
    <mergeCell ref="B214:B215"/>
    <mergeCell ref="B217:B218"/>
    <mergeCell ref="B220:B221"/>
    <mergeCell ref="B224:B226"/>
    <mergeCell ref="B232:B234"/>
    <mergeCell ref="B240:B242"/>
    <mergeCell ref="B243:B244"/>
    <mergeCell ref="B246:B248"/>
    <mergeCell ref="B252:B253"/>
    <mergeCell ref="B254:B255"/>
    <mergeCell ref="B258:B259"/>
    <mergeCell ref="B262:B263"/>
    <mergeCell ref="B265:B266"/>
    <mergeCell ref="B267:B270"/>
    <mergeCell ref="B271:B272"/>
    <mergeCell ref="B274:B276"/>
    <mergeCell ref="B280:B281"/>
    <mergeCell ref="B282:B283"/>
    <mergeCell ref="B285:B286"/>
    <mergeCell ref="B287:B289"/>
    <mergeCell ref="B291:B292"/>
    <mergeCell ref="B295:B296"/>
    <mergeCell ref="B297:B298"/>
    <mergeCell ref="B299:B300"/>
    <mergeCell ref="B302:B303"/>
    <mergeCell ref="B310:B312"/>
    <mergeCell ref="B313:B315"/>
    <mergeCell ref="B316:B317"/>
    <mergeCell ref="B319:B320"/>
    <mergeCell ref="B322:B323"/>
    <mergeCell ref="B324:B325"/>
    <mergeCell ref="B336:B337"/>
    <mergeCell ref="B338:B339"/>
    <mergeCell ref="B343:B344"/>
    <mergeCell ref="B345:B346"/>
    <mergeCell ref="B348:B350"/>
    <mergeCell ref="B355:B356"/>
    <mergeCell ref="B357:B358"/>
    <mergeCell ref="B365:B366"/>
    <mergeCell ref="B368:B369"/>
    <mergeCell ref="B373:B374"/>
    <mergeCell ref="B375:B376"/>
    <mergeCell ref="B377:B378"/>
    <mergeCell ref="B380:B382"/>
    <mergeCell ref="B385:B387"/>
    <mergeCell ref="B388:B390"/>
    <mergeCell ref="B393:B394"/>
    <mergeCell ref="B396:B397"/>
    <mergeCell ref="B398:B399"/>
    <mergeCell ref="B401:B402"/>
    <mergeCell ref="B403:B405"/>
    <mergeCell ref="B410:B412"/>
    <mergeCell ref="B417:B419"/>
    <mergeCell ref="B420:B421"/>
    <mergeCell ref="B422:B424"/>
    <mergeCell ref="B426:B427"/>
    <mergeCell ref="B428:B430"/>
    <mergeCell ref="B433:B434"/>
    <mergeCell ref="B435:B437"/>
    <mergeCell ref="B442:B444"/>
    <mergeCell ref="B446:B447"/>
    <mergeCell ref="B448:B449"/>
    <mergeCell ref="B450:B451"/>
    <mergeCell ref="B455:B456"/>
    <mergeCell ref="B457:B458"/>
    <mergeCell ref="B459:B460"/>
    <mergeCell ref="B461:B462"/>
    <mergeCell ref="B466:B468"/>
    <mergeCell ref="B470:B471"/>
    <mergeCell ref="B472:B473"/>
    <mergeCell ref="B475:B476"/>
    <mergeCell ref="B477:B478"/>
    <mergeCell ref="B480:B481"/>
    <mergeCell ref="B484:B485"/>
    <mergeCell ref="B487:B489"/>
    <mergeCell ref="B490:B492"/>
    <mergeCell ref="B495:B497"/>
    <mergeCell ref="B500:B501"/>
    <mergeCell ref="B502:B504"/>
    <mergeCell ref="B505:B506"/>
    <mergeCell ref="B509:B511"/>
    <mergeCell ref="B513:B514"/>
    <mergeCell ref="B520:B521"/>
    <mergeCell ref="B526:B527"/>
    <mergeCell ref="B528:B529"/>
    <mergeCell ref="B533:B535"/>
    <mergeCell ref="B538:B539"/>
    <mergeCell ref="B540:B541"/>
    <mergeCell ref="B543:B544"/>
    <mergeCell ref="B545:B546"/>
    <mergeCell ref="B547:B549"/>
    <mergeCell ref="B550:B551"/>
    <mergeCell ref="B553:B556"/>
    <mergeCell ref="B558:B559"/>
    <mergeCell ref="B560:B561"/>
    <mergeCell ref="B564:B565"/>
    <mergeCell ref="B566:B567"/>
    <mergeCell ref="B568:B569"/>
    <mergeCell ref="B578:B579"/>
    <mergeCell ref="B581:B582"/>
    <mergeCell ref="B583:B584"/>
    <mergeCell ref="B586:B588"/>
    <mergeCell ref="B591:B593"/>
    <mergeCell ref="B594:B595"/>
    <mergeCell ref="B596:B597"/>
    <mergeCell ref="B599:B600"/>
    <mergeCell ref="B601:B602"/>
    <mergeCell ref="B603:B605"/>
    <mergeCell ref="B606:B607"/>
    <mergeCell ref="B608:B609"/>
    <mergeCell ref="B610:B611"/>
    <mergeCell ref="B617:B619"/>
    <mergeCell ref="B620:B622"/>
    <mergeCell ref="B623:B624"/>
    <mergeCell ref="C9:C10"/>
    <mergeCell ref="C15:C16"/>
    <mergeCell ref="C17:C19"/>
    <mergeCell ref="C24:C26"/>
    <mergeCell ref="C28:C29"/>
    <mergeCell ref="C31:C33"/>
    <mergeCell ref="C42:C43"/>
    <mergeCell ref="C45:C46"/>
    <mergeCell ref="C49:C50"/>
    <mergeCell ref="C51:C53"/>
    <mergeCell ref="C54:C55"/>
    <mergeCell ref="C57:C58"/>
    <mergeCell ref="C73:C75"/>
    <mergeCell ref="C76:C78"/>
    <mergeCell ref="C79:C80"/>
    <mergeCell ref="C83:C85"/>
    <mergeCell ref="C86:C88"/>
    <mergeCell ref="C90:C92"/>
    <mergeCell ref="C93:C94"/>
    <mergeCell ref="C99:C100"/>
    <mergeCell ref="C102:C103"/>
    <mergeCell ref="C104:C105"/>
    <mergeCell ref="C108:C110"/>
    <mergeCell ref="C111:C113"/>
    <mergeCell ref="C114:C115"/>
    <mergeCell ref="C116:C117"/>
    <mergeCell ref="C118:C119"/>
    <mergeCell ref="C120:C121"/>
    <mergeCell ref="C122:C123"/>
    <mergeCell ref="C124:C125"/>
    <mergeCell ref="C133:C136"/>
    <mergeCell ref="C138:C139"/>
    <mergeCell ref="C144:C146"/>
    <mergeCell ref="C147:C149"/>
    <mergeCell ref="C150:C151"/>
    <mergeCell ref="C153:C154"/>
    <mergeCell ref="C158:C160"/>
    <mergeCell ref="C161:C162"/>
    <mergeCell ref="C166:C167"/>
    <mergeCell ref="C170:C171"/>
    <mergeCell ref="C172:C173"/>
    <mergeCell ref="C174:C176"/>
    <mergeCell ref="C177:C179"/>
    <mergeCell ref="C181:C182"/>
    <mergeCell ref="C183:C186"/>
    <mergeCell ref="C187:C188"/>
    <mergeCell ref="C189:C190"/>
    <mergeCell ref="C191:C192"/>
    <mergeCell ref="C194:C195"/>
    <mergeCell ref="C196:C198"/>
    <mergeCell ref="C199:C200"/>
    <mergeCell ref="C203:C204"/>
    <mergeCell ref="C205:C207"/>
    <mergeCell ref="C208:C209"/>
    <mergeCell ref="C210:C212"/>
    <mergeCell ref="C214:C215"/>
    <mergeCell ref="C217:C218"/>
    <mergeCell ref="C220:C221"/>
    <mergeCell ref="C224:C226"/>
    <mergeCell ref="C232:C234"/>
    <mergeCell ref="C240:C242"/>
    <mergeCell ref="C243:C244"/>
    <mergeCell ref="C246:C248"/>
    <mergeCell ref="C252:C253"/>
    <mergeCell ref="C254:C255"/>
    <mergeCell ref="C258:C259"/>
    <mergeCell ref="C262:C263"/>
    <mergeCell ref="C265:C266"/>
    <mergeCell ref="C267:C270"/>
    <mergeCell ref="C271:C272"/>
    <mergeCell ref="C274:C276"/>
    <mergeCell ref="C280:C281"/>
    <mergeCell ref="C282:C283"/>
    <mergeCell ref="C285:C286"/>
    <mergeCell ref="C287:C289"/>
    <mergeCell ref="C291:C292"/>
    <mergeCell ref="C295:C296"/>
    <mergeCell ref="C297:C298"/>
    <mergeCell ref="C299:C300"/>
    <mergeCell ref="C302:C303"/>
    <mergeCell ref="C310:C312"/>
    <mergeCell ref="C313:C315"/>
    <mergeCell ref="C316:C317"/>
    <mergeCell ref="C319:C320"/>
    <mergeCell ref="C322:C323"/>
    <mergeCell ref="C324:C325"/>
    <mergeCell ref="C336:C337"/>
    <mergeCell ref="C338:C339"/>
    <mergeCell ref="C343:C344"/>
    <mergeCell ref="C345:C346"/>
    <mergeCell ref="C348:C350"/>
    <mergeCell ref="C355:C356"/>
    <mergeCell ref="C357:C358"/>
    <mergeCell ref="C365:C366"/>
    <mergeCell ref="C368:C369"/>
    <mergeCell ref="C373:C374"/>
    <mergeCell ref="C375:C376"/>
    <mergeCell ref="C377:C378"/>
    <mergeCell ref="C380:C382"/>
    <mergeCell ref="C385:C387"/>
    <mergeCell ref="C388:C390"/>
    <mergeCell ref="C393:C394"/>
    <mergeCell ref="C396:C397"/>
    <mergeCell ref="C398:C399"/>
    <mergeCell ref="C401:C402"/>
    <mergeCell ref="C403:C405"/>
    <mergeCell ref="C410:C412"/>
    <mergeCell ref="C417:C419"/>
    <mergeCell ref="C420:C421"/>
    <mergeCell ref="C422:C424"/>
    <mergeCell ref="C426:C427"/>
    <mergeCell ref="C428:C430"/>
    <mergeCell ref="C433:C434"/>
    <mergeCell ref="C435:C437"/>
    <mergeCell ref="C442:C444"/>
    <mergeCell ref="C446:C447"/>
    <mergeCell ref="C448:C449"/>
    <mergeCell ref="C450:C451"/>
    <mergeCell ref="C455:C456"/>
    <mergeCell ref="C457:C458"/>
    <mergeCell ref="C459:C460"/>
    <mergeCell ref="C461:C462"/>
    <mergeCell ref="C466:C468"/>
    <mergeCell ref="C470:C471"/>
    <mergeCell ref="C472:C473"/>
    <mergeCell ref="C475:C476"/>
    <mergeCell ref="C477:C478"/>
    <mergeCell ref="C480:C481"/>
    <mergeCell ref="C484:C485"/>
    <mergeCell ref="C487:C489"/>
    <mergeCell ref="C490:C492"/>
    <mergeCell ref="C495:C497"/>
    <mergeCell ref="C500:C501"/>
    <mergeCell ref="C502:C504"/>
    <mergeCell ref="C505:C506"/>
    <mergeCell ref="C509:C511"/>
    <mergeCell ref="C513:C514"/>
    <mergeCell ref="C520:C521"/>
    <mergeCell ref="C526:C527"/>
    <mergeCell ref="C528:C529"/>
    <mergeCell ref="C533:C535"/>
    <mergeCell ref="C538:C539"/>
    <mergeCell ref="C540:C541"/>
    <mergeCell ref="C543:C544"/>
    <mergeCell ref="C545:C546"/>
    <mergeCell ref="C547:C549"/>
    <mergeCell ref="C550:C551"/>
    <mergeCell ref="C553:C556"/>
    <mergeCell ref="C558:C559"/>
    <mergeCell ref="C560:C561"/>
    <mergeCell ref="C564:C565"/>
    <mergeCell ref="C566:C567"/>
    <mergeCell ref="C568:C569"/>
    <mergeCell ref="C578:C579"/>
    <mergeCell ref="C581:C582"/>
    <mergeCell ref="C583:C584"/>
    <mergeCell ref="C586:C588"/>
    <mergeCell ref="C591:C593"/>
    <mergeCell ref="C594:C595"/>
    <mergeCell ref="C596:C597"/>
    <mergeCell ref="C599:C600"/>
    <mergeCell ref="C601:C602"/>
    <mergeCell ref="C603:C605"/>
    <mergeCell ref="C606:C607"/>
    <mergeCell ref="C608:C609"/>
    <mergeCell ref="C610:C611"/>
    <mergeCell ref="C617:C619"/>
    <mergeCell ref="C620:C622"/>
    <mergeCell ref="C623:C624"/>
  </mergeCells>
  <pageMargins left="0.786805555555556" right="0.590277777777778" top="0.550694444444444" bottom="0.432638888888889" header="0.590551197528839" footer="0.590551197528839"/>
  <pageSetup paperSize="9" orientation="portrait"/>
  <headerFooter>
    <oddHeader>&amp;C&amp;9&amp;R&amp;9</oddHeader>
    <oddFooter>&amp;L&amp;9&amp;C&amp;9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峰</cp:lastModifiedBy>
  <dcterms:created xsi:type="dcterms:W3CDTF">2025-04-16T08:15:00Z</dcterms:created>
  <dcterms:modified xsi:type="dcterms:W3CDTF">2025-05-06T05:22:57Z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9C018350D5A549FEBB22F8B9387E8503_12</vt:lpwstr>
  </property>
  <property fmtid="{D5CDD505-2E9C-101B-9397-08002B2CF9AE}" pid="3" name="KSOProductBuildVer">
    <vt:lpwstr>2052-12.1.0.20784</vt:lpwstr>
  </property>
</Properties>
</file>