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<sst xmlns="http://schemas.openxmlformats.org/spreadsheetml/2006/main" count="40" uniqueCount="38">
  <si>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乌鲁木齐市高新区（新市区）2024年9月高龄老人津贴发放汇总表</t>
  </si>
  <si>
    <t xml:space="preserve"> 填表单位（盖章）：高新区（新市区）民政局　　　　　　　　　                                                                                      填表时间：2024年9月9日</t>
  </si>
  <si>
    <t>序号</t>
  </si>
  <si>
    <t>乡（镇）、片区</t>
  </si>
  <si>
    <t>80-89岁人次</t>
  </si>
  <si>
    <t>金额</t>
  </si>
  <si>
    <t>90-99岁人次</t>
  </si>
  <si>
    <t>100岁以上人次</t>
  </si>
  <si>
    <t>总合计人次</t>
  </si>
  <si>
    <t>总合计金额（元）</t>
  </si>
  <si>
    <t>其中</t>
  </si>
  <si>
    <t>自治区承担</t>
  </si>
  <si>
    <t>市级承担</t>
  </si>
  <si>
    <t>区县承担</t>
  </si>
  <si>
    <t xml:space="preserve">石油新村街道办事处 </t>
  </si>
  <si>
    <t xml:space="preserve">南纬路街道办事处 </t>
  </si>
  <si>
    <t>安宁渠镇</t>
  </si>
  <si>
    <t xml:space="preserve">天津路街道办事处 </t>
  </si>
  <si>
    <t xml:space="preserve">北京路街道办事处 </t>
  </si>
  <si>
    <t>地窝堡乡</t>
  </si>
  <si>
    <t xml:space="preserve">二工街道办事处 </t>
  </si>
  <si>
    <t xml:space="preserve">高新街街道办事处 </t>
  </si>
  <si>
    <t xml:space="preserve">百园路街道办事处 </t>
  </si>
  <si>
    <t>六十户乡</t>
  </si>
  <si>
    <t>二工乡</t>
  </si>
  <si>
    <t xml:space="preserve">杭州路街道办事处 </t>
  </si>
  <si>
    <t xml:space="preserve">喀什东路街道办事处 </t>
  </si>
  <si>
    <t>青格达湖乡</t>
  </si>
  <si>
    <t xml:space="preserve">三工街道办事处 </t>
  </si>
  <si>
    <t xml:space="preserve">迎宾路街道办事处 </t>
  </si>
  <si>
    <t xml:space="preserve">友谊路街道办事处 </t>
  </si>
  <si>
    <t xml:space="preserve">长春中路街道办事处 </t>
  </si>
  <si>
    <t xml:space="preserve">正扬路街道办事处 </t>
  </si>
  <si>
    <t xml:space="preserve">鲤鱼山街道办事处 </t>
  </si>
  <si>
    <t xml:space="preserve">银川路街道办事处 </t>
  </si>
  <si>
    <t>合计</t>
  </si>
  <si>
    <t>合计：壹佰肆拾玖万玖伍仟零贰拾元整</t>
  </si>
  <si>
    <t xml:space="preserve">        局领导：                                                    复核人：                                    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</si>
</sst>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4" borderId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9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  <xf numFmtId="0" fontId="28" fillId="34" borderId="0">
      <alignment vertical="top"/>
      <protection locked="0"/>
    </xf>
    <xf numFmtId="0" fontId="29" fillId="0" borderId="0"/>
    <xf numFmtId="0" fontId="28" fillId="34" borderId="0">
      <alignment vertical="top"/>
      <protection locked="0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/>
    <xf numFmtId="0" fontId="30" fillId="0" borderId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63" applyFont="1" applyFill="1" applyBorder="1" applyAlignment="1">
      <alignment horizontal="center" vertical="center" wrapText="1"/>
    </xf>
    <xf numFmtId="0" fontId="1" fillId="0" borderId="3" xfId="63" applyFont="1" applyFill="1" applyBorder="1" applyAlignment="1">
      <alignment horizontal="center" vertical="center" wrapText="1"/>
    </xf>
    <xf numFmtId="0" fontId="1" fillId="0" borderId="4" xfId="5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51" applyNumberFormat="1" applyFont="1" applyFill="1" applyBorder="1" applyAlignment="1">
      <alignment horizontal="center" vertical="center"/>
    </xf>
    <xf numFmtId="0" fontId="6" fillId="0" borderId="4" xfId="51" applyNumberFormat="1" applyFont="1" applyFill="1" applyBorder="1" applyAlignment="1">
      <alignment horizontal="center" vertical="center"/>
    </xf>
    <xf numFmtId="0" fontId="1" fillId="0" borderId="4" xfId="5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1" fillId="0" borderId="6" xfId="51" applyNumberFormat="1" applyFont="1" applyFill="1" applyBorder="1" applyAlignment="1">
      <alignment horizontal="center" vertical="center"/>
    </xf>
    <xf numFmtId="0" fontId="3" fillId="0" borderId="7" xfId="64" applyFont="1" applyFill="1" applyBorder="1" applyAlignment="1" applyProtection="1">
      <alignment horizontal="center" vertical="center" wrapText="1"/>
    </xf>
    <xf numFmtId="0" fontId="3" fillId="0" borderId="6" xfId="64" applyFont="1" applyFill="1" applyBorder="1" applyAlignment="1" applyProtection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/>
    </xf>
    <xf numFmtId="0" fontId="8" fillId="0" borderId="4" xfId="5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" fillId="0" borderId="7" xfId="63" applyFont="1" applyFill="1" applyBorder="1" applyAlignment="1">
      <alignment horizontal="center" vertical="center" wrapText="1"/>
    </xf>
    <xf numFmtId="0" fontId="1" fillId="0" borderId="8" xfId="63" applyFont="1" applyFill="1" applyBorder="1" applyAlignment="1">
      <alignment horizontal="center" vertical="center" wrapText="1"/>
    </xf>
    <xf numFmtId="0" fontId="1" fillId="0" borderId="6" xfId="63" applyFont="1" applyFill="1" applyBorder="1" applyAlignment="1">
      <alignment horizontal="center" vertical="center" wrapText="1"/>
    </xf>
    <xf numFmtId="0" fontId="1" fillId="0" borderId="4" xfId="63" applyFont="1" applyFill="1" applyBorder="1" applyAlignment="1">
      <alignment horizontal="center" vertical="center" wrapText="1"/>
    </xf>
    <xf numFmtId="49" fontId="1" fillId="0" borderId="4" xfId="51" applyNumberFormat="1" applyFont="1" applyFill="1" applyBorder="1" applyAlignment="1">
      <alignment horizontal="center" vertical="center"/>
    </xf>
    <xf numFmtId="176" fontId="1" fillId="0" borderId="4" xfId="51" applyNumberFormat="1" applyFont="1" applyFill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 15 2 3 2" xfId="49"/>
    <cellStyle name="常规 44" xfId="50"/>
    <cellStyle name="常规 31 26" xfId="51"/>
    <cellStyle name="标题 1 12 3" xfId="52"/>
    <cellStyle name="20% - 强调文字颜色 2 12 2 4 2" xfId="53"/>
    <cellStyle name="常规 40" xfId="54"/>
    <cellStyle name="常规_三无" xfId="55"/>
    <cellStyle name="常规_Sheet1 2" xfId="56"/>
    <cellStyle name="常规_北京" xfId="57"/>
    <cellStyle name="常规 25" xfId="58"/>
    <cellStyle name="好 2 8 3" xfId="59"/>
    <cellStyle name="常规_手工明细" xfId="60"/>
    <cellStyle name="常规 49" xfId="61"/>
    <cellStyle name="常规 10" xfId="62"/>
    <cellStyle name="常规_Sheet1_18" xfId="63"/>
    <cellStyle name="常规_Sheet1" xfId="64"/>
    <cellStyle name="常规 2" xfId="65"/>
    <cellStyle name="20% - 强调文字颜色 2 2 6 2 3 3" xfId="66"/>
    <cellStyle name="常规 33" xfId="67"/>
    <cellStyle name="20% - 强调文字颜色 2 11 2 5 2 2" xfId="68"/>
    <cellStyle name="常规 2 2" xfId="69"/>
    <cellStyle name="常规 105" xfId="70"/>
    <cellStyle name="常规 10 2 10" xfId="71"/>
    <cellStyle name="常规_发放登记_4" xfId="72"/>
    <cellStyle name="常规_发放登记_6" xfId="73"/>
    <cellStyle name="常规_发放登记_2" xfId="74"/>
    <cellStyle name="常规 76" xfId="75"/>
    <cellStyle name="常规 3" xfId="76"/>
    <cellStyle name="常规 65" xfId="77"/>
    <cellStyle name="20% - 强调文字颜色 2 2 6 2 3" xfId="78"/>
    <cellStyle name="常规 71" xfId="79"/>
    <cellStyle name="常规 17" xfId="80"/>
    <cellStyle name="常规 16" xfId="81"/>
    <cellStyle name="常规 56" xfId="82"/>
    <cellStyle name="常规 10 2" xfId="83"/>
    <cellStyle name="常规 19" xfId="84"/>
    <cellStyle name="常规_登记表_3" xfId="85"/>
    <cellStyle name="常规 7" xfId="86"/>
    <cellStyle name="常规_登记表_1" xfId="87"/>
    <cellStyle name="常规 10 2 10 3" xfId="88"/>
    <cellStyle name="常规 5" xfId="89"/>
    <cellStyle name="常规 10 14" xfId="90"/>
    <cellStyle name="常规 5 14" xfId="91"/>
    <cellStyle name="常规 3 2" xfId="92"/>
    <cellStyle name="常规 9 14" xfId="93"/>
    <cellStyle name="常规 4" xfId="94"/>
    <cellStyle name="常规_Sheet1 7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view="pageBreakPreview" zoomScaleNormal="80" workbookViewId="0">
      <selection activeCell="J7" sqref="J7"/>
    </sheetView>
  </sheetViews>
  <sheetFormatPr defaultColWidth="8.89166666666667" defaultRowHeight="13.5"/>
  <cols>
    <col min="1" max="1" width="5.75" style="1" customWidth="1"/>
    <col min="2" max="2" width="20.075" style="1" customWidth="1"/>
    <col min="3" max="3" width="13.375" style="1" customWidth="1"/>
    <col min="4" max="4" width="13.25" style="1" customWidth="1"/>
    <col min="5" max="5" width="12.625" style="1" customWidth="1"/>
    <col min="6" max="6" width="9.63333333333333" style="1" customWidth="1"/>
    <col min="7" max="7" width="9" style="1" customWidth="1"/>
    <col min="8" max="8" width="8.13333333333333" style="1" customWidth="1"/>
    <col min="9" max="9" width="11.25" style="1" customWidth="1"/>
    <col min="10" max="10" width="19.625" style="1" customWidth="1"/>
    <col min="11" max="11" width="16.125" style="1" customWidth="1"/>
    <col min="12" max="12" width="14.75" style="1" customWidth="1"/>
    <col min="13" max="13" width="15.375" style="1" customWidth="1"/>
    <col min="14" max="14" width="25.8166666666667" style="1" customWidth="1"/>
    <col min="15" max="16384" width="8.89166666666667" style="1"/>
  </cols>
  <sheetData>
    <row r="1" s="1" customFormat="1" ht="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5</v>
      </c>
      <c r="G3" s="7" t="s">
        <v>7</v>
      </c>
      <c r="H3" s="7" t="s">
        <v>5</v>
      </c>
      <c r="I3" s="7" t="s">
        <v>8</v>
      </c>
      <c r="J3" s="7" t="s">
        <v>9</v>
      </c>
      <c r="K3" s="21" t="s">
        <v>10</v>
      </c>
      <c r="L3" s="22"/>
      <c r="M3" s="23"/>
    </row>
    <row r="4" s="1" customFormat="1" ht="23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24" t="s">
        <v>11</v>
      </c>
      <c r="L4" s="24" t="s">
        <v>12</v>
      </c>
      <c r="M4" s="24" t="s">
        <v>13</v>
      </c>
    </row>
    <row r="5" s="2" customFormat="1" ht="25" customHeight="1" spans="1:13">
      <c r="A5" s="9">
        <v>1</v>
      </c>
      <c r="B5" s="9" t="s">
        <v>14</v>
      </c>
      <c r="C5" s="9">
        <v>1646</v>
      </c>
      <c r="D5" s="9">
        <v>123450</v>
      </c>
      <c r="E5" s="9">
        <v>195</v>
      </c>
      <c r="F5" s="9">
        <v>28275</v>
      </c>
      <c r="G5" s="9">
        <v>3</v>
      </c>
      <c r="H5" s="9">
        <v>675</v>
      </c>
      <c r="I5" s="9">
        <v>1844</v>
      </c>
      <c r="J5" s="9">
        <v>152400</v>
      </c>
      <c r="K5" s="9">
        <f t="shared" ref="K5:K25" si="0">(C5*50+E5*120+G5*200)*0.2</f>
        <v>21260</v>
      </c>
      <c r="L5" s="9">
        <f t="shared" ref="L5:L26" si="1">(J5-K5)*0.5</f>
        <v>65570</v>
      </c>
      <c r="M5" s="9">
        <f t="shared" ref="M5:M26" si="2">L5</f>
        <v>65570</v>
      </c>
    </row>
    <row r="6" s="2" customFormat="1" ht="25" customHeight="1" spans="1:13">
      <c r="A6" s="9">
        <v>2</v>
      </c>
      <c r="B6" s="9" t="s">
        <v>15</v>
      </c>
      <c r="C6" s="9">
        <v>2020</v>
      </c>
      <c r="D6" s="9">
        <v>151500</v>
      </c>
      <c r="E6" s="9">
        <v>360</v>
      </c>
      <c r="F6" s="9">
        <v>52200</v>
      </c>
      <c r="G6" s="9">
        <v>4</v>
      </c>
      <c r="H6" s="9">
        <v>900</v>
      </c>
      <c r="I6" s="9">
        <v>2384</v>
      </c>
      <c r="J6" s="25">
        <v>204600</v>
      </c>
      <c r="K6" s="9">
        <f t="shared" si="0"/>
        <v>29000</v>
      </c>
      <c r="L6" s="9">
        <f t="shared" si="1"/>
        <v>87800</v>
      </c>
      <c r="M6" s="9">
        <f t="shared" si="2"/>
        <v>87800</v>
      </c>
    </row>
    <row r="7" s="2" customFormat="1" ht="25" customHeight="1" spans="1:13">
      <c r="A7" s="9">
        <v>3</v>
      </c>
      <c r="B7" s="9" t="s">
        <v>16</v>
      </c>
      <c r="C7" s="9">
        <v>395</v>
      </c>
      <c r="D7" s="9">
        <v>29625</v>
      </c>
      <c r="E7" s="9">
        <v>29</v>
      </c>
      <c r="F7" s="9">
        <v>4205</v>
      </c>
      <c r="G7" s="9">
        <v>1</v>
      </c>
      <c r="H7" s="9">
        <v>225</v>
      </c>
      <c r="I7" s="9">
        <v>425</v>
      </c>
      <c r="J7" s="9">
        <v>34055</v>
      </c>
      <c r="K7" s="9">
        <f t="shared" si="0"/>
        <v>4686</v>
      </c>
      <c r="L7" s="9">
        <f t="shared" si="1"/>
        <v>14684.5</v>
      </c>
      <c r="M7" s="9">
        <f t="shared" si="2"/>
        <v>14684.5</v>
      </c>
    </row>
    <row r="8" s="2" customFormat="1" ht="25" customHeight="1" spans="1:13">
      <c r="A8" s="9">
        <v>4</v>
      </c>
      <c r="B8" s="9" t="s">
        <v>17</v>
      </c>
      <c r="C8" s="10">
        <v>224</v>
      </c>
      <c r="D8" s="9">
        <v>16800</v>
      </c>
      <c r="E8" s="9">
        <v>24</v>
      </c>
      <c r="F8" s="9">
        <v>3480</v>
      </c>
      <c r="G8" s="9">
        <v>0</v>
      </c>
      <c r="H8" s="9">
        <v>0</v>
      </c>
      <c r="I8" s="9">
        <v>248</v>
      </c>
      <c r="J8" s="25">
        <v>20280</v>
      </c>
      <c r="K8" s="9">
        <f t="shared" si="0"/>
        <v>2816</v>
      </c>
      <c r="L8" s="9">
        <f t="shared" si="1"/>
        <v>8732</v>
      </c>
      <c r="M8" s="9">
        <f t="shared" si="2"/>
        <v>8732</v>
      </c>
    </row>
    <row r="9" s="2" customFormat="1" ht="25" customHeight="1" spans="1:13">
      <c r="A9" s="9">
        <v>5</v>
      </c>
      <c r="B9" s="9" t="s">
        <v>18</v>
      </c>
      <c r="C9" s="10">
        <v>1174</v>
      </c>
      <c r="D9" s="10">
        <v>88050</v>
      </c>
      <c r="E9" s="10">
        <v>128</v>
      </c>
      <c r="F9" s="10">
        <v>18560</v>
      </c>
      <c r="G9" s="10">
        <v>1</v>
      </c>
      <c r="H9" s="10">
        <v>225</v>
      </c>
      <c r="I9" s="10">
        <v>1303</v>
      </c>
      <c r="J9" s="10">
        <v>106835</v>
      </c>
      <c r="K9" s="9">
        <f t="shared" si="0"/>
        <v>14852</v>
      </c>
      <c r="L9" s="9">
        <f t="shared" si="1"/>
        <v>45991.5</v>
      </c>
      <c r="M9" s="9">
        <f t="shared" si="2"/>
        <v>45991.5</v>
      </c>
    </row>
    <row r="10" s="2" customFormat="1" ht="25" customHeight="1" spans="1:13">
      <c r="A10" s="9">
        <v>6</v>
      </c>
      <c r="B10" s="9" t="s">
        <v>19</v>
      </c>
      <c r="C10" s="10">
        <v>76</v>
      </c>
      <c r="D10" s="9">
        <v>5700</v>
      </c>
      <c r="E10" s="10">
        <v>8</v>
      </c>
      <c r="F10" s="9">
        <v>1160</v>
      </c>
      <c r="G10" s="9">
        <v>0</v>
      </c>
      <c r="H10" s="9">
        <v>0</v>
      </c>
      <c r="I10" s="9">
        <v>84</v>
      </c>
      <c r="J10" s="25">
        <v>6860</v>
      </c>
      <c r="K10" s="9">
        <f t="shared" si="0"/>
        <v>952</v>
      </c>
      <c r="L10" s="9">
        <f t="shared" si="1"/>
        <v>2954</v>
      </c>
      <c r="M10" s="9">
        <f t="shared" si="2"/>
        <v>2954</v>
      </c>
    </row>
    <row r="11" s="2" customFormat="1" ht="25" customHeight="1" spans="1:13">
      <c r="A11" s="9">
        <v>7</v>
      </c>
      <c r="B11" s="9" t="s">
        <v>20</v>
      </c>
      <c r="C11" s="10">
        <v>1152</v>
      </c>
      <c r="D11" s="9">
        <v>86400</v>
      </c>
      <c r="E11" s="10">
        <v>140</v>
      </c>
      <c r="F11" s="9">
        <v>20300</v>
      </c>
      <c r="G11" s="9">
        <v>0</v>
      </c>
      <c r="H11" s="9">
        <v>0</v>
      </c>
      <c r="I11" s="9">
        <v>1292</v>
      </c>
      <c r="J11" s="26">
        <v>106700</v>
      </c>
      <c r="K11" s="9">
        <f t="shared" si="0"/>
        <v>14880</v>
      </c>
      <c r="L11" s="9">
        <f t="shared" si="1"/>
        <v>45910</v>
      </c>
      <c r="M11" s="9">
        <f t="shared" si="2"/>
        <v>45910</v>
      </c>
    </row>
    <row r="12" s="2" customFormat="1" ht="25" customHeight="1" spans="1:13">
      <c r="A12" s="9">
        <v>8</v>
      </c>
      <c r="B12" s="9" t="s">
        <v>21</v>
      </c>
      <c r="C12" s="10">
        <v>342</v>
      </c>
      <c r="D12" s="9">
        <v>25650</v>
      </c>
      <c r="E12" s="10">
        <v>27</v>
      </c>
      <c r="F12" s="9">
        <v>3915</v>
      </c>
      <c r="G12" s="9">
        <v>0</v>
      </c>
      <c r="H12" s="9">
        <v>0</v>
      </c>
      <c r="I12" s="9">
        <v>369</v>
      </c>
      <c r="J12" s="25">
        <v>29565</v>
      </c>
      <c r="K12" s="9">
        <f t="shared" si="0"/>
        <v>4068</v>
      </c>
      <c r="L12" s="9">
        <f t="shared" si="1"/>
        <v>12748.5</v>
      </c>
      <c r="M12" s="9">
        <f t="shared" si="2"/>
        <v>12748.5</v>
      </c>
    </row>
    <row r="13" s="2" customFormat="1" ht="25" customHeight="1" spans="1:13">
      <c r="A13" s="9">
        <v>9</v>
      </c>
      <c r="B13" s="9" t="s">
        <v>22</v>
      </c>
      <c r="C13" s="9">
        <v>226</v>
      </c>
      <c r="D13" s="9">
        <v>16950</v>
      </c>
      <c r="E13" s="11">
        <v>17</v>
      </c>
      <c r="F13" s="9">
        <v>2465</v>
      </c>
      <c r="G13" s="11">
        <v>0</v>
      </c>
      <c r="H13" s="9">
        <v>0</v>
      </c>
      <c r="I13" s="9">
        <v>243</v>
      </c>
      <c r="J13" s="25">
        <v>19415</v>
      </c>
      <c r="K13" s="9">
        <f t="shared" si="0"/>
        <v>2668</v>
      </c>
      <c r="L13" s="9">
        <f t="shared" si="1"/>
        <v>8373.5</v>
      </c>
      <c r="M13" s="9">
        <f t="shared" si="2"/>
        <v>8373.5</v>
      </c>
    </row>
    <row r="14" s="2" customFormat="1" ht="25" customHeight="1" spans="1:13">
      <c r="A14" s="9">
        <v>10</v>
      </c>
      <c r="B14" s="9" t="s">
        <v>23</v>
      </c>
      <c r="C14" s="10">
        <v>206</v>
      </c>
      <c r="D14" s="9">
        <v>15450</v>
      </c>
      <c r="E14" s="10">
        <v>15</v>
      </c>
      <c r="F14" s="9">
        <v>2175</v>
      </c>
      <c r="G14" s="9">
        <v>0</v>
      </c>
      <c r="H14" s="9">
        <v>0</v>
      </c>
      <c r="I14" s="9">
        <v>221</v>
      </c>
      <c r="J14" s="26">
        <v>17625</v>
      </c>
      <c r="K14" s="9">
        <f t="shared" si="0"/>
        <v>2420</v>
      </c>
      <c r="L14" s="9">
        <f t="shared" si="1"/>
        <v>7602.5</v>
      </c>
      <c r="M14" s="9">
        <f t="shared" si="2"/>
        <v>7602.5</v>
      </c>
    </row>
    <row r="15" s="2" customFormat="1" ht="25" customHeight="1" spans="1:13">
      <c r="A15" s="9">
        <v>11</v>
      </c>
      <c r="B15" s="9" t="s">
        <v>24</v>
      </c>
      <c r="C15" s="10">
        <v>230</v>
      </c>
      <c r="D15" s="9">
        <v>17250</v>
      </c>
      <c r="E15" s="10">
        <v>17</v>
      </c>
      <c r="F15" s="9">
        <v>2465</v>
      </c>
      <c r="G15" s="9">
        <v>1</v>
      </c>
      <c r="H15" s="9">
        <v>225</v>
      </c>
      <c r="I15" s="9">
        <v>248</v>
      </c>
      <c r="J15" s="26">
        <v>19940</v>
      </c>
      <c r="K15" s="9">
        <f t="shared" si="0"/>
        <v>2748</v>
      </c>
      <c r="L15" s="9">
        <f t="shared" si="1"/>
        <v>8596</v>
      </c>
      <c r="M15" s="9">
        <f t="shared" si="2"/>
        <v>8596</v>
      </c>
    </row>
    <row r="16" s="2" customFormat="1" ht="25" customHeight="1" spans="1:13">
      <c r="A16" s="9">
        <v>12</v>
      </c>
      <c r="B16" s="9" t="s">
        <v>25</v>
      </c>
      <c r="C16" s="10">
        <v>1522</v>
      </c>
      <c r="D16" s="9">
        <v>114150</v>
      </c>
      <c r="E16" s="10">
        <v>154</v>
      </c>
      <c r="F16" s="9">
        <v>22330</v>
      </c>
      <c r="G16" s="9">
        <v>4</v>
      </c>
      <c r="H16" s="9">
        <v>900</v>
      </c>
      <c r="I16" s="9">
        <v>1680</v>
      </c>
      <c r="J16" s="26">
        <v>137380</v>
      </c>
      <c r="K16" s="9">
        <f t="shared" si="0"/>
        <v>19076</v>
      </c>
      <c r="L16" s="9">
        <f t="shared" si="1"/>
        <v>59152</v>
      </c>
      <c r="M16" s="9">
        <f t="shared" si="2"/>
        <v>59152</v>
      </c>
    </row>
    <row r="17" s="2" customFormat="1" ht="25" customHeight="1" spans="1:13">
      <c r="A17" s="9">
        <v>13</v>
      </c>
      <c r="B17" s="9" t="s">
        <v>26</v>
      </c>
      <c r="C17" s="12">
        <v>1158</v>
      </c>
      <c r="D17" s="12">
        <v>86850</v>
      </c>
      <c r="E17" s="12">
        <v>125</v>
      </c>
      <c r="F17" s="12">
        <v>18125</v>
      </c>
      <c r="G17" s="12">
        <v>1</v>
      </c>
      <c r="H17" s="12">
        <v>225</v>
      </c>
      <c r="I17" s="12">
        <v>1284</v>
      </c>
      <c r="J17" s="12">
        <v>105200</v>
      </c>
      <c r="K17" s="9">
        <f t="shared" si="0"/>
        <v>14620</v>
      </c>
      <c r="L17" s="9">
        <f t="shared" si="1"/>
        <v>45290</v>
      </c>
      <c r="M17" s="9">
        <f t="shared" si="2"/>
        <v>45290</v>
      </c>
    </row>
    <row r="18" s="2" customFormat="1" ht="25" customHeight="1" spans="1:13">
      <c r="A18" s="9">
        <v>14</v>
      </c>
      <c r="B18" s="9" t="s">
        <v>27</v>
      </c>
      <c r="C18" s="10">
        <v>175</v>
      </c>
      <c r="D18" s="9">
        <v>13125</v>
      </c>
      <c r="E18" s="10">
        <v>13</v>
      </c>
      <c r="F18" s="9">
        <v>1885</v>
      </c>
      <c r="G18" s="9">
        <v>0</v>
      </c>
      <c r="H18" s="9">
        <v>0</v>
      </c>
      <c r="I18" s="9">
        <v>188</v>
      </c>
      <c r="J18" s="25">
        <v>15010</v>
      </c>
      <c r="K18" s="9">
        <f t="shared" si="0"/>
        <v>2062</v>
      </c>
      <c r="L18" s="9">
        <f t="shared" si="1"/>
        <v>6474</v>
      </c>
      <c r="M18" s="9">
        <f t="shared" si="2"/>
        <v>6474</v>
      </c>
    </row>
    <row r="19" s="2" customFormat="1" ht="25" customHeight="1" spans="1:13">
      <c r="A19" s="9">
        <v>15</v>
      </c>
      <c r="B19" s="9" t="s">
        <v>28</v>
      </c>
      <c r="C19" s="10">
        <v>1309</v>
      </c>
      <c r="D19" s="9">
        <v>98175</v>
      </c>
      <c r="E19" s="10">
        <v>102</v>
      </c>
      <c r="F19" s="9">
        <v>14790</v>
      </c>
      <c r="G19" s="9">
        <v>4</v>
      </c>
      <c r="H19" s="9">
        <v>900</v>
      </c>
      <c r="I19" s="9">
        <v>1415</v>
      </c>
      <c r="J19" s="25">
        <v>113865</v>
      </c>
      <c r="K19" s="9">
        <f t="shared" si="0"/>
        <v>15698</v>
      </c>
      <c r="L19" s="9">
        <f t="shared" si="1"/>
        <v>49083.5</v>
      </c>
      <c r="M19" s="9">
        <f t="shared" si="2"/>
        <v>49083.5</v>
      </c>
    </row>
    <row r="20" s="3" customFormat="1" ht="25" customHeight="1" spans="1:14">
      <c r="A20" s="9">
        <v>16</v>
      </c>
      <c r="B20" s="9" t="s">
        <v>29</v>
      </c>
      <c r="C20" s="13">
        <v>1742</v>
      </c>
      <c r="D20" s="13">
        <v>130650</v>
      </c>
      <c r="E20" s="13">
        <v>165</v>
      </c>
      <c r="F20" s="13">
        <v>23925</v>
      </c>
      <c r="G20" s="13">
        <v>3</v>
      </c>
      <c r="H20" s="13">
        <v>675</v>
      </c>
      <c r="I20" s="13">
        <v>1910</v>
      </c>
      <c r="J20" s="13">
        <v>155250</v>
      </c>
      <c r="K20" s="9">
        <f t="shared" si="0"/>
        <v>21500</v>
      </c>
      <c r="L20" s="9">
        <f t="shared" si="1"/>
        <v>66875</v>
      </c>
      <c r="M20" s="9">
        <f t="shared" si="2"/>
        <v>66875</v>
      </c>
      <c r="N20" s="2"/>
    </row>
    <row r="21" s="2" customFormat="1" ht="25" customHeight="1" spans="1:13">
      <c r="A21" s="9">
        <v>17</v>
      </c>
      <c r="B21" s="9" t="s">
        <v>30</v>
      </c>
      <c r="C21" s="10">
        <v>323</v>
      </c>
      <c r="D21" s="9">
        <v>24225</v>
      </c>
      <c r="E21" s="10">
        <v>43</v>
      </c>
      <c r="F21" s="9">
        <v>6235</v>
      </c>
      <c r="G21" s="9">
        <v>1</v>
      </c>
      <c r="H21" s="9">
        <v>225</v>
      </c>
      <c r="I21" s="9">
        <v>367</v>
      </c>
      <c r="J21" s="25">
        <v>30685</v>
      </c>
      <c r="K21" s="9">
        <f t="shared" si="0"/>
        <v>4302</v>
      </c>
      <c r="L21" s="9">
        <v>13182.5</v>
      </c>
      <c r="M21" s="9">
        <v>13182.5</v>
      </c>
    </row>
    <row r="22" s="2" customFormat="1" ht="25" customHeight="1" spans="1:13">
      <c r="A22" s="9">
        <v>18</v>
      </c>
      <c r="B22" s="9" t="s">
        <v>31</v>
      </c>
      <c r="C22" s="14">
        <v>345</v>
      </c>
      <c r="D22" s="14">
        <v>25875</v>
      </c>
      <c r="E22" s="14">
        <v>32</v>
      </c>
      <c r="F22" s="14">
        <v>4640</v>
      </c>
      <c r="G22" s="14">
        <v>1</v>
      </c>
      <c r="H22" s="14">
        <v>225</v>
      </c>
      <c r="I22" s="14">
        <v>378</v>
      </c>
      <c r="J22" s="14">
        <v>30740</v>
      </c>
      <c r="K22" s="9">
        <f t="shared" si="0"/>
        <v>4258</v>
      </c>
      <c r="L22" s="9">
        <f>(J22-K22)*0.5</f>
        <v>13241</v>
      </c>
      <c r="M22" s="9">
        <f>L22</f>
        <v>13241</v>
      </c>
    </row>
    <row r="23" s="2" customFormat="1" ht="25" customHeight="1" spans="1:13">
      <c r="A23" s="9">
        <v>19</v>
      </c>
      <c r="B23" s="9" t="s">
        <v>32</v>
      </c>
      <c r="C23" s="10">
        <v>15</v>
      </c>
      <c r="D23" s="9">
        <v>1125</v>
      </c>
      <c r="E23" s="10">
        <v>0</v>
      </c>
      <c r="F23" s="9">
        <v>0</v>
      </c>
      <c r="G23" s="9">
        <v>0</v>
      </c>
      <c r="H23" s="9">
        <v>0</v>
      </c>
      <c r="I23" s="25">
        <v>15</v>
      </c>
      <c r="J23" s="9">
        <v>1125</v>
      </c>
      <c r="K23" s="9">
        <f t="shared" si="0"/>
        <v>150</v>
      </c>
      <c r="L23" s="9">
        <f>(J23-K23)*0.5</f>
        <v>487.5</v>
      </c>
      <c r="M23" s="9">
        <f>L23</f>
        <v>487.5</v>
      </c>
    </row>
    <row r="24" s="2" customFormat="1" ht="25" customHeight="1" spans="1:13">
      <c r="A24" s="9">
        <v>20</v>
      </c>
      <c r="B24" s="9" t="s">
        <v>33</v>
      </c>
      <c r="C24" s="12">
        <v>694</v>
      </c>
      <c r="D24" s="12">
        <v>52050</v>
      </c>
      <c r="E24" s="12">
        <v>106</v>
      </c>
      <c r="F24" s="12">
        <v>15370</v>
      </c>
      <c r="G24" s="12">
        <v>1</v>
      </c>
      <c r="H24" s="12">
        <v>225</v>
      </c>
      <c r="I24" s="12">
        <v>801</v>
      </c>
      <c r="J24" s="12">
        <v>67645</v>
      </c>
      <c r="K24" s="9">
        <f t="shared" si="0"/>
        <v>9524</v>
      </c>
      <c r="L24" s="9">
        <f>(J24-K24)*0.5</f>
        <v>29060.5</v>
      </c>
      <c r="M24" s="9">
        <f>L24</f>
        <v>29060.5</v>
      </c>
    </row>
    <row r="25" s="2" customFormat="1" ht="25" customHeight="1" spans="1:13">
      <c r="A25" s="9">
        <v>21</v>
      </c>
      <c r="B25" s="15" t="s">
        <v>34</v>
      </c>
      <c r="C25" s="10">
        <v>1364</v>
      </c>
      <c r="D25" s="9">
        <v>102300</v>
      </c>
      <c r="E25" s="10">
        <v>121</v>
      </c>
      <c r="F25" s="9">
        <v>17545</v>
      </c>
      <c r="G25" s="9">
        <v>0</v>
      </c>
      <c r="H25" s="9">
        <v>0</v>
      </c>
      <c r="I25" s="9">
        <v>1485</v>
      </c>
      <c r="J25" s="26">
        <v>119845</v>
      </c>
      <c r="K25" s="9">
        <f t="shared" si="0"/>
        <v>16544</v>
      </c>
      <c r="L25" s="9">
        <f>(J25-K25)*0.5</f>
        <v>51650.5</v>
      </c>
      <c r="M25" s="9">
        <f>L25</f>
        <v>51650.5</v>
      </c>
    </row>
    <row r="26" s="4" customFormat="1" ht="25" customHeight="1" spans="1:13">
      <c r="A26" s="16" t="s">
        <v>35</v>
      </c>
      <c r="B26" s="17"/>
      <c r="C26" s="18">
        <f t="shared" ref="C26:J26" si="3">C5+C6+C7+C8+C9+C10+C11+C12+C13+C14+C15+C16+C17+C18+C19+C20+C21+C22+C23+C24+C25</f>
        <v>16338</v>
      </c>
      <c r="D26" s="18">
        <f t="shared" si="3"/>
        <v>1225350</v>
      </c>
      <c r="E26" s="18">
        <f t="shared" si="3"/>
        <v>1821</v>
      </c>
      <c r="F26" s="18">
        <f t="shared" si="3"/>
        <v>264045</v>
      </c>
      <c r="G26" s="18">
        <f t="shared" si="3"/>
        <v>25</v>
      </c>
      <c r="H26" s="18">
        <f t="shared" si="3"/>
        <v>5625</v>
      </c>
      <c r="I26" s="18">
        <f t="shared" si="3"/>
        <v>18184</v>
      </c>
      <c r="J26" s="18">
        <f t="shared" si="3"/>
        <v>1495020</v>
      </c>
      <c r="K26" s="18">
        <f>SUM(K5:K25)</f>
        <v>208084</v>
      </c>
      <c r="L26" s="18">
        <f>SUM(L5:L25)</f>
        <v>643459</v>
      </c>
      <c r="M26" s="18">
        <f>SUM(M5:M25)</f>
        <v>643459</v>
      </c>
    </row>
    <row r="27" s="1" customFormat="1" ht="21" customHeight="1" spans="1:13">
      <c r="A27" s="19" t="s">
        <v>36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="1" customFormat="1" ht="22" customHeight="1" spans="1:13">
      <c r="A28" s="20" t="s">
        <v>37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</sheetData>
  <mergeCells count="16">
    <mergeCell ref="A1:M1"/>
    <mergeCell ref="A2:M2"/>
    <mergeCell ref="K3:M3"/>
    <mergeCell ref="A26:B26"/>
    <mergeCell ref="A27:M27"/>
    <mergeCell ref="A28:M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751388888888889" right="0.751388888888889" top="1" bottom="1" header="0.5" footer="0.5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2024-09-09T03:48:00Z</dcterms:created>
  <dcterms:modified xsi:type="dcterms:W3CDTF">2024-09-23T10:08:18Z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26D7A7B3303842A4A08CD7120F8A5221_12</vt:lpwstr>
  </property>
</Properties>
</file>